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tabRatio="644" firstSheet="4" activeTab="11"/>
  </bookViews>
  <sheets>
    <sheet name="kiemelt ei" sheetId="1" state="hidden" r:id="rId1"/>
    <sheet name="1. kiemelt EI" sheetId="2" r:id="rId2"/>
    <sheet name="2.bevételek műk-felh." sheetId="3" r:id="rId3"/>
    <sheet name="3.kiadások műk-felh." sheetId="4" r:id="rId4"/>
    <sheet name="4. beruházások" sheetId="5" r:id="rId5"/>
    <sheet name="5.pénzforgalom" sheetId="6" r:id="rId6"/>
    <sheet name="6.Egysz.mérleg" sheetId="7" r:id="rId7"/>
    <sheet name="7.Maradvány" sheetId="8" r:id="rId8"/>
    <sheet name="8. Eredménykimut." sheetId="9" r:id="rId9"/>
    <sheet name="9.EU projektek" sheetId="10" r:id="rId10"/>
    <sheet name="10. létszám" sheetId="11" r:id="rId11"/>
    <sheet name="11. adósságot kel." sheetId="12" r:id="rId12"/>
    <sheet name="stabilitási 1" sheetId="13" state="hidden" r:id="rId13"/>
    <sheet name="stabilitási 2" sheetId="14" state="hidden" r:id="rId14"/>
    <sheet name="EU projektek" sheetId="15" state="hidden" r:id="rId15"/>
    <sheet name="hitelek" sheetId="16" state="hidden" r:id="rId16"/>
    <sheet name="szociális kiadások" sheetId="17" state="hidden" r:id="rId17"/>
    <sheet name="átadott" sheetId="18" state="hidden" r:id="rId18"/>
    <sheet name="átvett" sheetId="19" state="hidden" r:id="rId19"/>
    <sheet name="helyi adók" sheetId="20" state="hidden" r:id="rId20"/>
    <sheet name="EI FELHASZN TERV" sheetId="21" state="hidden" r:id="rId21"/>
    <sheet name="TÖBB ÉVES" sheetId="22" state="hidden" r:id="rId22"/>
    <sheet name="KÖZVETETT" sheetId="23" state="hidden" r:id="rId23"/>
    <sheet name="GÖRDÜLŐ" sheetId="24" state="hidden" r:id="rId24"/>
  </sheets>
  <definedNames>
    <definedName name="foot_4_place" localSheetId="13">'stabilitási 2'!$A$18</definedName>
    <definedName name="foot_5_place" localSheetId="13">'stabilitási 2'!#REF!</definedName>
    <definedName name="foot_53_place" localSheetId="13">'stabilitási 2'!$A$63</definedName>
    <definedName name="_xlnm.Print_Area" localSheetId="2">'2.bevételek műk-felh.'!$A$1:$P$98</definedName>
    <definedName name="_xlnm.Print_Area" localSheetId="3">'3.kiadások műk-felh.'!$A$1:$P$98</definedName>
    <definedName name="_xlnm.Print_Area" localSheetId="6">'6.Egysz.mérleg'!$A$1:$I$47</definedName>
    <definedName name="_xlnm.Print_Area" localSheetId="7">'7.Maradvány'!$A$1:$E$27</definedName>
    <definedName name="_xlnm.Print_Area" localSheetId="17">'átadott'!$A$1:$C$117</definedName>
    <definedName name="_xlnm.Print_Area" localSheetId="18">'átvett'!$A$1:$C$116</definedName>
    <definedName name="_xlnm.Print_Area" localSheetId="20">'EI FELHASZN TERV'!$A$1:$O$216</definedName>
    <definedName name="_xlnm.Print_Area" localSheetId="14">'EU projektek'!$A$1:$B$43</definedName>
    <definedName name="_xlnm.Print_Area" localSheetId="23">'GÖRDÜLŐ'!$A$1:$J$43</definedName>
    <definedName name="_xlnm.Print_Area" localSheetId="15">'hitelek'!$A$1:$D$70</definedName>
    <definedName name="_xlnm.Print_Area" localSheetId="0">'kiemelt ei'!$A$1:$A$26</definedName>
    <definedName name="_xlnm.Print_Area" localSheetId="22">'KÖZVETETT'!$A$1:$E$34</definedName>
    <definedName name="_xlnm.Print_Area" localSheetId="12">'stabilitási 1'!$A$1:$J$49</definedName>
    <definedName name="_xlnm.Print_Area" localSheetId="13">'stabilitási 2'!$A$1:$H$38</definedName>
    <definedName name="_xlnm.Print_Area" localSheetId="16">'szociális kiadások'!$A$1:$C$42</definedName>
    <definedName name="_xlnm.Print_Area" localSheetId="21">'TÖBB ÉVES'!$A$1:$I$32</definedName>
    <definedName name="pr232" localSheetId="23">'GÖRDÜLŐ'!#REF!</definedName>
    <definedName name="pr232" localSheetId="22">'KÖZVETETT'!$A$10</definedName>
    <definedName name="pr232" localSheetId="21">'TÖBB ÉVES'!$A$17</definedName>
    <definedName name="pr233" localSheetId="23">'GÖRDÜLŐ'!#REF!</definedName>
    <definedName name="pr233" localSheetId="22">'KÖZVETETT'!$A$15</definedName>
    <definedName name="pr233" localSheetId="21">'TÖBB ÉVES'!$A$18</definedName>
    <definedName name="pr234" localSheetId="23">'GÖRDÜLŐ'!#REF!</definedName>
    <definedName name="pr234" localSheetId="22">'KÖZVETETT'!$A$23</definedName>
    <definedName name="pr234" localSheetId="21">'TÖBB ÉVES'!$A$19</definedName>
    <definedName name="pr235" localSheetId="23">'GÖRDÜLŐ'!#REF!</definedName>
    <definedName name="pr235" localSheetId="22">'KÖZVETETT'!$A$28</definedName>
    <definedName name="pr235" localSheetId="21">'TÖBB ÉVES'!$A$20</definedName>
    <definedName name="pr236" localSheetId="23">'GÖRDÜLŐ'!#REF!</definedName>
    <definedName name="pr236" localSheetId="22">'KÖZVETETT'!$A$33</definedName>
    <definedName name="pr236" localSheetId="21">'TÖBB ÉVES'!$A$21</definedName>
    <definedName name="pr312" localSheetId="23">'GÖRDÜLŐ'!#REF!</definedName>
    <definedName name="pr312" localSheetId="22">'KÖZVETETT'!#REF!</definedName>
    <definedName name="pr312" localSheetId="21">'TÖBB ÉVES'!$A$8</definedName>
    <definedName name="pr313" localSheetId="23">'GÖRDÜLŐ'!#REF!</definedName>
    <definedName name="pr313" localSheetId="22">'KÖZVETETT'!#REF!</definedName>
    <definedName name="pr313" localSheetId="21">'TÖBB ÉVES'!$A$3</definedName>
    <definedName name="pr314" localSheetId="23">'GÖRDÜLŐ'!#REF!</definedName>
    <definedName name="pr314" localSheetId="22">'KÖZVETETT'!$A$2</definedName>
    <definedName name="pr314" localSheetId="21">'TÖBB ÉVES'!$A$10</definedName>
    <definedName name="pr315" localSheetId="23">'GÖRDÜLŐ'!$A$3</definedName>
    <definedName name="pr315" localSheetId="22">'KÖZVETETT'!#REF!</definedName>
    <definedName name="pr315" localSheetId="21">'TÖBB ÉVES'!$A$11</definedName>
    <definedName name="pr347" localSheetId="23">'GÖRDÜLŐ'!$A$6</definedName>
    <definedName name="pr348" localSheetId="23">'GÖRDÜLŐ'!$A$7</definedName>
    <definedName name="pr349" localSheetId="23">'GÖRDÜLŐ'!$A$8</definedName>
  </definedNames>
  <calcPr fullCalcOnLoad="1"/>
</workbook>
</file>

<file path=xl/sharedStrings.xml><?xml version="1.0" encoding="utf-8"?>
<sst xmlns="http://schemas.openxmlformats.org/spreadsheetml/2006/main" count="2604" uniqueCount="1054">
  <si>
    <t>a költségvetési év azon fejlesztési céljai, amelyek megvalósításához a Stabilitási tv. 3. § (1) bekezdése szerinti adósságot keletkeztető ügylet megkötése válik vagy válhat szükségessé (E Ft)</t>
  </si>
  <si>
    <t>Előirányzat felhasználási terv (E Ft)</t>
  </si>
  <si>
    <t>A többéves kihatással járó döntések számszerűsítése évenkénti bontásban és összesítve (E Ft)</t>
  </si>
  <si>
    <t>A közvetett támogatások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</si>
  <si>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</si>
  <si>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</si>
  <si>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</si>
  <si>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</si>
  <si>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</si>
  <si>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</si>
  <si>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</si>
  <si>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</si>
  <si>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</si>
  <si>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</si>
  <si>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</si>
  <si>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r>
      <rPr>
        <b/>
        <i/>
        <sz val="14"/>
        <color indexed="8"/>
        <rFont val="Bookman Old Style"/>
        <family val="1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(E Ft)</t>
    </r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</si>
  <si>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</si>
  <si>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</si>
  <si>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</si>
  <si>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</si>
  <si>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</si>
  <si>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Kötelezettségek megnevezése</t>
  </si>
  <si>
    <t>Köt.vállalás éve</t>
  </si>
  <si>
    <t>Tárgyév előtti kifizetés</t>
  </si>
  <si>
    <t>2015. évi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</si>
  <si>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</si>
  <si>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</si>
  <si>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</si>
  <si>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</si>
  <si>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</si>
  <si>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</si>
  <si>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Tárgyévi kifizetés (2014. évi ei.)</t>
  </si>
  <si>
    <t>2016. évi kifizetés</t>
  </si>
  <si>
    <t>2017. évi kifizetés</t>
  </si>
  <si>
    <t>2018. év utáni kifizetések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</si>
  <si>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</si>
  <si>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</si>
  <si>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</si>
  <si>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</si>
  <si>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</si>
  <si>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</si>
  <si>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</si>
  <si>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</si>
  <si>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</si>
  <si>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</si>
  <si>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2014.</t>
  </si>
  <si>
    <t>adósságot keletkeztető ügyletekből és kezességvállalásokból fennálló kötelezettségek 2015.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</si>
  <si>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</si>
  <si>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</si>
  <si>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saját bevételek 2017.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</si>
  <si>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</si>
  <si>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</si>
  <si>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</si>
  <si>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</si>
  <si>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</si>
  <si>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</si>
  <si>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</si>
  <si>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</si>
  <si>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</si>
  <si>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</si>
  <si>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</si>
  <si>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</si>
  <si>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</si>
  <si>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</si>
  <si>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</si>
  <si>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</si>
  <si>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</si>
  <si>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</si>
  <si>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</si>
  <si>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</si>
  <si>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</si>
  <si>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</si>
  <si>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</si>
  <si>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</si>
  <si>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</si>
  <si>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</si>
  <si>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</si>
  <si>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</si>
  <si>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</si>
  <si>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</si>
  <si>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</si>
  <si>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</si>
  <si>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</si>
  <si>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</si>
  <si>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</si>
  <si>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</si>
  <si>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</si>
  <si>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</si>
  <si>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</si>
  <si>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</si>
  <si>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</si>
  <si>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</si>
  <si>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</si>
  <si>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</si>
  <si>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</si>
  <si>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</si>
  <si>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</si>
  <si>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</si>
  <si>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</si>
  <si>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</si>
  <si>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</si>
  <si>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</si>
  <si>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</si>
  <si>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</si>
  <si>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</si>
  <si>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</si>
  <si>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</si>
  <si>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</si>
  <si>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</si>
  <si>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</si>
  <si>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</si>
  <si>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</si>
  <si>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</si>
  <si>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</si>
  <si>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</si>
  <si>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</si>
  <si>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</si>
  <si>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</si>
  <si>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</si>
  <si>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</si>
  <si>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</si>
  <si>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</si>
  <si>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</si>
  <si>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</si>
  <si>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</si>
  <si>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</si>
  <si>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</si>
  <si>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</si>
  <si>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</si>
  <si>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</si>
  <si>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</si>
  <si>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</si>
  <si>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</si>
  <si>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</si>
  <si>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</si>
  <si>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</si>
  <si>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</si>
  <si>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</si>
  <si>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</si>
  <si>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</si>
  <si>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</si>
  <si>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</si>
  <si>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</si>
  <si>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</si>
  <si>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</si>
  <si>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</si>
  <si>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</si>
  <si>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</si>
  <si>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</si>
  <si>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</si>
  <si>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</si>
  <si>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</si>
  <si>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</si>
  <si>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</si>
  <si>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</si>
  <si>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</si>
  <si>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</si>
  <si>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</si>
  <si>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</si>
  <si>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</si>
  <si>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</si>
  <si>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</si>
  <si>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</si>
  <si>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</si>
  <si>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</si>
  <si>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</si>
  <si>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</si>
  <si>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</si>
  <si>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</si>
  <si>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</si>
  <si>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</si>
  <si>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</si>
  <si>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</si>
  <si>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</si>
  <si>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</si>
  <si>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</si>
  <si>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</si>
  <si>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</si>
  <si>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</si>
  <si>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</si>
  <si>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</si>
  <si>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</si>
  <si>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</si>
  <si>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</si>
  <si>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</si>
  <si>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</si>
  <si>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</si>
  <si>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</si>
  <si>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</si>
  <si>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</si>
  <si>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</si>
  <si>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</si>
  <si>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</si>
  <si>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</si>
  <si>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</si>
  <si>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</si>
  <si>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</si>
  <si>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</si>
  <si>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</si>
  <si>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</si>
  <si>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</si>
  <si>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</si>
  <si>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</si>
  <si>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</si>
  <si>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</si>
  <si>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</si>
  <si>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</si>
  <si>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</si>
  <si>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</si>
  <si>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</si>
  <si>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</si>
  <si>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</si>
  <si>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</si>
  <si>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</si>
  <si>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</si>
  <si>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</si>
  <si>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</si>
  <si>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</si>
  <si>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</si>
  <si>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</si>
  <si>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</si>
  <si>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</si>
  <si>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</si>
  <si>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</si>
  <si>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</si>
  <si>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</si>
  <si>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</si>
  <si>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</si>
  <si>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</si>
  <si>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</si>
  <si>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</si>
  <si>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</si>
  <si>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</si>
  <si>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</si>
  <si>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</si>
  <si>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</si>
  <si>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</si>
  <si>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</si>
  <si>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</si>
  <si>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</si>
  <si>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</si>
  <si>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</si>
  <si>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</si>
  <si>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</si>
  <si>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</si>
  <si>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</si>
  <si>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</si>
  <si>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</si>
  <si>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</si>
  <si>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</si>
  <si>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</si>
  <si>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</si>
  <si>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</si>
  <si>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</si>
  <si>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</si>
  <si>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</si>
  <si>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</si>
  <si>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</si>
  <si>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</si>
  <si>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</si>
  <si>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</si>
  <si>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</si>
  <si>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</si>
  <si>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</si>
  <si>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</si>
  <si>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</si>
  <si>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</si>
  <si>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</si>
  <si>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</si>
  <si>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</si>
  <si>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</si>
  <si>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</si>
  <si>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</si>
  <si>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</si>
  <si>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</si>
  <si>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</si>
  <si>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</si>
  <si>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</si>
  <si>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</si>
  <si>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</si>
  <si>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</si>
  <si>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</si>
  <si>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</si>
  <si>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</si>
  <si>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</si>
  <si>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</si>
  <si>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</si>
  <si>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</si>
  <si>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</si>
  <si>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</si>
  <si>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</si>
  <si>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</si>
  <si>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</si>
  <si>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</si>
  <si>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</si>
  <si>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</si>
  <si>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</si>
  <si>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</si>
  <si>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</si>
  <si>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</si>
  <si>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</si>
  <si>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</si>
  <si>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</si>
  <si>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</si>
  <si>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</si>
  <si>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</si>
  <si>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</si>
  <si>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</si>
  <si>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</si>
  <si>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</si>
  <si>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</si>
  <si>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</si>
  <si>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</si>
  <si>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</si>
  <si>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</si>
  <si>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</si>
  <si>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</si>
  <si>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</si>
  <si>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</si>
  <si>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</si>
  <si>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</si>
  <si>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</si>
  <si>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</si>
  <si>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</si>
  <si>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</si>
  <si>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</si>
  <si>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</si>
  <si>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</si>
  <si>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</si>
  <si>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</si>
  <si>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</si>
  <si>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</si>
  <si>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</si>
  <si>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</si>
  <si>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</si>
  <si>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</si>
  <si>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</si>
  <si>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</si>
  <si>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</si>
  <si>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</si>
  <si>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</si>
  <si>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</si>
  <si>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</si>
  <si>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</si>
  <si>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</si>
  <si>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</si>
  <si>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</si>
  <si>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</si>
  <si>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</si>
  <si>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</si>
  <si>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</si>
  <si>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</si>
  <si>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</si>
  <si>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</si>
  <si>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</si>
  <si>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</si>
  <si>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</si>
  <si>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</si>
  <si>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</si>
  <si>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</si>
  <si>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</si>
  <si>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</si>
  <si>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</si>
  <si>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</si>
  <si>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</si>
  <si>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</si>
  <si>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</si>
  <si>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</si>
  <si>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</si>
  <si>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</si>
  <si>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</si>
  <si>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</si>
  <si>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</si>
  <si>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</si>
  <si>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</si>
  <si>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</si>
  <si>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</si>
  <si>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</si>
  <si>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</si>
  <si>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</si>
  <si>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</si>
  <si>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</si>
  <si>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</si>
  <si>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</si>
  <si>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</si>
  <si>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</si>
  <si>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</si>
  <si>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</si>
  <si>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</si>
  <si>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</si>
  <si>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</si>
  <si>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</si>
  <si>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</si>
  <si>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</si>
  <si>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</si>
  <si>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</si>
  <si>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</si>
  <si>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</si>
  <si>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</si>
  <si>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</si>
  <si>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</si>
  <si>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</si>
  <si>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</si>
  <si>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</si>
  <si>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</si>
  <si>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</si>
  <si>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</si>
  <si>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</si>
  <si>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</si>
  <si>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</si>
  <si>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</si>
  <si>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</si>
  <si>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</si>
  <si>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</si>
  <si>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</si>
  <si>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</si>
  <si>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</si>
  <si>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</si>
  <si>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</si>
  <si>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</si>
  <si>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</si>
  <si>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</si>
  <si>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</si>
  <si>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</si>
  <si>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</si>
  <si>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</si>
  <si>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</si>
  <si>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</si>
  <si>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</si>
  <si>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</si>
  <si>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</si>
  <si>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</si>
  <si>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</si>
  <si>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</si>
  <si>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</si>
  <si>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</si>
  <si>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</si>
  <si>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</si>
  <si>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</si>
  <si>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</si>
  <si>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</si>
  <si>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</si>
  <si>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</si>
  <si>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</si>
  <si>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</si>
  <si>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</si>
  <si>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</si>
  <si>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</si>
  <si>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</si>
  <si>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</si>
  <si>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</si>
  <si>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</si>
  <si>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</si>
  <si>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</si>
  <si>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</si>
  <si>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</si>
  <si>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</si>
  <si>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</si>
  <si>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</si>
  <si>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</si>
  <si>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</si>
  <si>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</si>
  <si>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</si>
  <si>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</si>
  <si>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</si>
  <si>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</si>
  <si>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</si>
  <si>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</si>
  <si>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</si>
  <si>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</si>
  <si>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</si>
  <si>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</si>
  <si>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</si>
  <si>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</si>
  <si>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</si>
  <si>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</si>
  <si>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</si>
  <si>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</si>
  <si>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</si>
  <si>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</si>
  <si>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</si>
  <si>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</si>
  <si>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</si>
  <si>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</si>
  <si>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</si>
  <si>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</si>
  <si>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</si>
  <si>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</si>
  <si>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</si>
  <si>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</si>
  <si>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</si>
  <si>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</si>
  <si>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</si>
  <si>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</si>
  <si>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</si>
  <si>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</si>
  <si>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</si>
  <si>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</si>
  <si>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</si>
  <si>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</si>
  <si>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</si>
  <si>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</si>
  <si>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</si>
  <si>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</si>
  <si>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</si>
  <si>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</si>
  <si>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</si>
  <si>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</si>
  <si>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</si>
  <si>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</si>
  <si>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</si>
  <si>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</si>
  <si>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</si>
  <si>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</si>
  <si>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</si>
  <si>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</si>
  <si>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</si>
  <si>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</si>
  <si>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</si>
  <si>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</si>
  <si>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</si>
  <si>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</si>
  <si>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</si>
  <si>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</si>
  <si>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</si>
  <si>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</si>
  <si>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</si>
  <si>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</si>
  <si>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</si>
  <si>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</si>
  <si>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</si>
  <si>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</si>
  <si>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</si>
  <si>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</si>
  <si>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</si>
  <si>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</si>
  <si>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</si>
  <si>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</si>
  <si>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</si>
  <si>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</si>
  <si>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</si>
  <si>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</si>
  <si>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</si>
  <si>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</si>
  <si>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</si>
  <si>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</si>
  <si>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</si>
  <si>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</si>
  <si>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Önkormányzat 2014. évi költségvetése</t>
  </si>
  <si>
    <t xml:space="preserve">Felhalmozási költségvetés előirányzat csoport </t>
  </si>
  <si>
    <t>Működési költségvetés előirányzat csoport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</si>
  <si>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</si>
  <si>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</si>
  <si>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</si>
  <si>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</si>
  <si>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</si>
  <si>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</si>
  <si>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</si>
  <si>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</si>
  <si>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</si>
  <si>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</si>
  <si>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</si>
  <si>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</si>
  <si>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</si>
  <si>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</si>
  <si>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</si>
  <si>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</si>
  <si>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</si>
  <si>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</si>
  <si>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</si>
  <si>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</si>
  <si>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</si>
  <si>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</si>
  <si>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</si>
  <si>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</si>
  <si>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</si>
  <si>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</si>
  <si>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</si>
  <si>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</si>
  <si>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</si>
  <si>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</si>
  <si>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</si>
  <si>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</si>
  <si>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</si>
  <si>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</si>
  <si>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</si>
  <si>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</si>
  <si>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</si>
  <si>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</si>
  <si>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</si>
  <si>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</si>
  <si>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</si>
  <si>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</si>
  <si>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</si>
  <si>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</si>
  <si>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</si>
  <si>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</si>
  <si>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</si>
  <si>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</si>
  <si>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</si>
  <si>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</si>
  <si>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</si>
  <si>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</si>
  <si>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</si>
  <si>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</si>
  <si>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</si>
  <si>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</si>
  <si>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</si>
  <si>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</si>
  <si>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</si>
  <si>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</si>
  <si>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</si>
  <si>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</si>
  <si>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</si>
  <si>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</si>
  <si>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</si>
  <si>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</si>
  <si>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</si>
  <si>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</si>
  <si>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</si>
  <si>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</si>
  <si>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</si>
  <si>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</si>
  <si>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</si>
  <si>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</si>
  <si>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</si>
  <si>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</si>
  <si>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</si>
  <si>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</si>
  <si>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</si>
  <si>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</si>
  <si>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</si>
  <si>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</si>
  <si>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</si>
  <si>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</si>
  <si>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</si>
  <si>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</si>
  <si>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</si>
  <si>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</si>
  <si>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</si>
  <si>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</si>
  <si>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</si>
  <si>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</si>
  <si>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</si>
  <si>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</si>
  <si>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</si>
  <si>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</si>
  <si>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</si>
  <si>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</si>
  <si>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</si>
  <si>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</si>
  <si>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</si>
  <si>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</si>
  <si>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</si>
  <si>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</si>
  <si>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</si>
  <si>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</si>
  <si>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</si>
  <si>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</si>
  <si>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</si>
  <si>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</si>
  <si>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</si>
  <si>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</si>
  <si>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</si>
  <si>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</si>
  <si>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</si>
  <si>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</si>
  <si>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</si>
  <si>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</si>
  <si>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</si>
  <si>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</si>
  <si>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 xml:space="preserve"> </t>
  </si>
  <si>
    <t xml:space="preserve"> Királyszentistván Község Önkormányzat 2014. évi költségvetése</t>
  </si>
  <si>
    <t xml:space="preserve">  Királyszentistván Község Önkormányzat 2014. évi költségvetése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</si>
  <si>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</si>
  <si>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</si>
  <si>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</si>
  <si>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</si>
  <si>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</si>
  <si>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</si>
  <si>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</si>
  <si>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</si>
  <si>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</si>
  <si>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</si>
  <si>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</si>
  <si>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</si>
  <si>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</si>
  <si>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</si>
  <si>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</si>
  <si>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</si>
  <si>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</si>
  <si>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</si>
  <si>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</si>
  <si>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</si>
  <si>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</si>
  <si>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</si>
  <si>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</si>
  <si>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</si>
  <si>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</si>
  <si>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</si>
  <si>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</si>
  <si>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</si>
  <si>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</si>
  <si>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</si>
  <si>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 xml:space="preserve">temetési segély </t>
  </si>
  <si>
    <t>átmeneti segély  természetbeni</t>
  </si>
  <si>
    <t>átmeneti segély pénzbeni</t>
  </si>
  <si>
    <t>rendkívüli gyermekvédelmi támogatás</t>
  </si>
  <si>
    <t>természetben nyújtott gyermekvédelmi támogatá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</si>
  <si>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</si>
  <si>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</si>
  <si>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</si>
  <si>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</si>
  <si>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</si>
  <si>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</si>
  <si>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</si>
  <si>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</si>
  <si>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</si>
  <si>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</si>
  <si>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</si>
  <si>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E</t>
  </si>
  <si>
    <t>A</t>
  </si>
  <si>
    <t>B</t>
  </si>
  <si>
    <t>C</t>
  </si>
  <si>
    <t>D</t>
  </si>
  <si>
    <t>F</t>
  </si>
  <si>
    <t>Teljesítés %</t>
  </si>
  <si>
    <t>Folyó évi bevétel</t>
  </si>
  <si>
    <t>Folyó évi kiadás</t>
  </si>
  <si>
    <t>Beruházások és felújítások (E Ft)</t>
  </si>
  <si>
    <t>Eredeti Előirányzat</t>
  </si>
  <si>
    <t>Teljesítés</t>
  </si>
  <si>
    <t>Zárszámadás</t>
  </si>
  <si>
    <t xml:space="preserve">Egyszerűsített mérleg </t>
  </si>
  <si>
    <t>Ezer forintban</t>
  </si>
  <si>
    <t>ESZKÖZÖK</t>
  </si>
  <si>
    <t>Előző évi költségvetési beszámolő záró adatai</t>
  </si>
  <si>
    <r>
      <t>Auditálási eltérések (</t>
    </r>
    <r>
      <rPr>
        <sz val="10"/>
        <color indexed="18"/>
        <rFont val="Times New Roman"/>
        <family val="1"/>
      </rPr>
      <t>±)</t>
    </r>
  </si>
  <si>
    <t>Előző évi auditált egyszerűsített beszámoló záró adatai</t>
  </si>
  <si>
    <t>Tárgyévi költségvetési beszámoló</t>
  </si>
  <si>
    <t>Tárgyévi auditált egyszerűsített beszámoló záró adatai</t>
  </si>
  <si>
    <t>A) NEMZETI VAGYONBA TARTOZÓ BEFEKTETETT ESZKÖZÖK</t>
  </si>
  <si>
    <t>A/I. Immateriális javak</t>
  </si>
  <si>
    <t>A/II. Tárgyi eszközök</t>
  </si>
  <si>
    <t>A/III. Befektetett pénzügyi eszközök</t>
  </si>
  <si>
    <t>A/IV. Koncesszióba, vagyonkezelésbe adott eszközök</t>
  </si>
  <si>
    <t>B) NEMZETI VAGYONBA TARTOZÓ FORGÓESZKÖZÖK</t>
  </si>
  <si>
    <t xml:space="preserve"> B/I.Készletek</t>
  </si>
  <si>
    <t xml:space="preserve"> B/II. Értékpapírok</t>
  </si>
  <si>
    <t>C/PÉNZESZKÖZÖK</t>
  </si>
  <si>
    <t>D/KÖVETELÉSEK</t>
  </si>
  <si>
    <t>E/EGYÉB SAJÁTOS ESZKÖZOLDALI ELSZÁMOLÁSOK</t>
  </si>
  <si>
    <t>F/AKTÍV IDŐBELI ELHATÁROLÁSOK</t>
  </si>
  <si>
    <t>Eszközök Összesen:</t>
  </si>
  <si>
    <t>FORRÁSOK</t>
  </si>
  <si>
    <t>G) SAJÁT TŐKE</t>
  </si>
  <si>
    <t>G/I. Nemzeti vagyon induláskori értéke</t>
  </si>
  <si>
    <t>G/II. Nemzeti vagyon változásai</t>
  </si>
  <si>
    <t>G/III.Egyéb eszközök induláskoti értéke</t>
  </si>
  <si>
    <t>G/IV. Felhalmozott eredmény</t>
  </si>
  <si>
    <t>G/V. Eszközök értékhelyesbítésének forrása</t>
  </si>
  <si>
    <t>G/VI. Mérleg szerinti eredmény</t>
  </si>
  <si>
    <t>H/KÖTELEZETTSÉGEK</t>
  </si>
  <si>
    <t>H/I. Költségvetési évben esedékes kötelezettségek</t>
  </si>
  <si>
    <t>H/II. Költségvetési évet követően esedékes kötelezettségek</t>
  </si>
  <si>
    <t>H/III. Kötelezettség jellegű sajátos elszámolások</t>
  </si>
  <si>
    <t>I) EGYÉB SAJÁTOS FORRÁSOLDALI ELSZÁMOLÁSOK</t>
  </si>
  <si>
    <t>J/KINCSTÁRI SZÁMLAVEZETÉSSEL KAPCSOLATOS ELSZÁMOLÁSOK</t>
  </si>
  <si>
    <t>K/PASSZÍV IDŐBELI ELHATÁROLÁSOK</t>
  </si>
  <si>
    <t>Források Összesen:</t>
  </si>
  <si>
    <t>EU Projektek (E Ft)</t>
  </si>
  <si>
    <t xml:space="preserve">EU Projekt megnevezése: </t>
  </si>
  <si>
    <t>Bevételek</t>
  </si>
  <si>
    <t>EU forrás</t>
  </si>
  <si>
    <t>Egyéb forrás</t>
  </si>
  <si>
    <t>Saját forrás</t>
  </si>
  <si>
    <t>Kiadások</t>
  </si>
  <si>
    <t>személyi juttatások</t>
  </si>
  <si>
    <t>személyi juttatások járulékai</t>
  </si>
  <si>
    <t>dologi kiadások</t>
  </si>
  <si>
    <t>felújítások</t>
  </si>
  <si>
    <t>beruházások</t>
  </si>
  <si>
    <t>átadott pénzeszközök</t>
  </si>
  <si>
    <t>Foglalkoztatottak létszáma (fő)</t>
  </si>
  <si>
    <t>MEGNEVEZÉS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</si>
  <si>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</si>
  <si>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</si>
  <si>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</si>
  <si>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</si>
  <si>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</si>
  <si>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</si>
  <si>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</si>
  <si>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</si>
  <si>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</si>
  <si>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</si>
  <si>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</si>
  <si>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</si>
  <si>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</si>
  <si>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</si>
  <si>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</si>
  <si>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</si>
  <si>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</si>
  <si>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</si>
  <si>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</si>
  <si>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</si>
  <si>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</si>
  <si>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</si>
  <si>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</si>
  <si>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</si>
  <si>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</si>
  <si>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Alaptevékenység költségvetési bevételei</t>
  </si>
  <si>
    <t>Alaptevékenység költségvetési kiadásai</t>
  </si>
  <si>
    <t>Vállalkozási tevékenység költségvetési bevételei</t>
  </si>
  <si>
    <t>Vállalkozási tevékenység költségvetési kiadásai</t>
  </si>
  <si>
    <t>01</t>
  </si>
  <si>
    <t>02</t>
  </si>
  <si>
    <t>03</t>
  </si>
  <si>
    <t>04</t>
  </si>
  <si>
    <t>05</t>
  </si>
  <si>
    <t>06</t>
  </si>
  <si>
    <t>07</t>
  </si>
  <si>
    <t>08</t>
  </si>
  <si>
    <t>II.</t>
  </si>
  <si>
    <t>I.</t>
  </si>
  <si>
    <t>A)</t>
  </si>
  <si>
    <t>III.</t>
  </si>
  <si>
    <t>IV.</t>
  </si>
  <si>
    <t>Vállalkozási tevékenység finanszírozási bevételei</t>
  </si>
  <si>
    <t>Vállalkozási tevékenység finanszírozási kiadásai</t>
  </si>
  <si>
    <t>B)</t>
  </si>
  <si>
    <t>C)</t>
  </si>
  <si>
    <t>D)</t>
  </si>
  <si>
    <t>E)</t>
  </si>
  <si>
    <t>F)</t>
  </si>
  <si>
    <t>G)</t>
  </si>
  <si>
    <t>Alaptevékenység kötelezettséggel terhelt maradványa</t>
  </si>
  <si>
    <t>Vállalkozási tevékenységet terhelő befizetési kötelezettség (B*0,1)</t>
  </si>
  <si>
    <t>Vállalkozási tevékenység felhasználható maradványa (B-F)</t>
  </si>
  <si>
    <t>Alaptevékenység költségvetési egyenlege (=01-02)</t>
  </si>
  <si>
    <t>Alaptevékenység finanszírozási bevételei</t>
  </si>
  <si>
    <t>Alaptevékenység finanszírozási kiadásai</t>
  </si>
  <si>
    <t>Alaptevékenység finanszírozási egyenlege (=03-04)</t>
  </si>
  <si>
    <t>Vállalkozási tevékenység költségvetési egyenlege (=05-06)</t>
  </si>
  <si>
    <t>Vállalkozási tevékenység finanszírozási egyenlege (=07-08)</t>
  </si>
  <si>
    <t>Összes maradvány (=A+B)</t>
  </si>
  <si>
    <t>Alaptevékenység szabad maradványa (=A-D)</t>
  </si>
  <si>
    <t>Ssz.</t>
  </si>
  <si>
    <r>
      <t>Vállalkozási tevékenység maradványa (=</t>
    </r>
    <r>
      <rPr>
        <b/>
        <sz val="11"/>
        <color indexed="8"/>
        <rFont val="Calibri"/>
        <family val="2"/>
      </rPr>
      <t>±III±IV)</t>
    </r>
  </si>
  <si>
    <t>Teljesítés eFt</t>
  </si>
  <si>
    <t>Módosítások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</si>
  <si>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</si>
  <si>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</si>
  <si>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</si>
  <si>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</si>
  <si>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</si>
  <si>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</si>
  <si>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</si>
  <si>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</si>
  <si>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</si>
  <si>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</si>
  <si>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</si>
  <si>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</si>
  <si>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</si>
  <si>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</si>
  <si>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</si>
  <si>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</si>
  <si>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</si>
  <si>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</si>
  <si>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</si>
  <si>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</si>
  <si>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</si>
  <si>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</si>
  <si>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</si>
  <si>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</si>
  <si>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</si>
  <si>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</si>
  <si>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</si>
  <si>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</si>
  <si>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</si>
  <si>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</si>
  <si>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</si>
  <si>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</si>
  <si>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</si>
  <si>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</si>
  <si>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</si>
  <si>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</si>
  <si>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</si>
  <si>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</si>
  <si>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</si>
  <si>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</si>
  <si>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</si>
  <si>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Eredménykimutatás (E Ft)</t>
  </si>
  <si>
    <t>Módosított előirányzat</t>
  </si>
  <si>
    <t>Költségvetési létszámkeret (álláshely) (fő)</t>
  </si>
  <si>
    <t>Mindösszesen</t>
  </si>
  <si>
    <t>fizikai alkalmazott, a költségvetési szerveknél foglalkoztatott egyéb munkavállaló  (fizikai alkalmazott)</t>
  </si>
  <si>
    <t>alpolgármester, főpolgármester-helyettes, megyei közgyűlés elnöke, alelnöke</t>
  </si>
  <si>
    <t>Litéri Közös Önkormányzati Hivatal</t>
  </si>
  <si>
    <t>Kiadások (E Ft)</t>
  </si>
  <si>
    <t>G</t>
  </si>
  <si>
    <t>H</t>
  </si>
  <si>
    <t>I</t>
  </si>
  <si>
    <t>J</t>
  </si>
  <si>
    <t>K</t>
  </si>
  <si>
    <t>L</t>
  </si>
  <si>
    <t>M</t>
  </si>
  <si>
    <t>N</t>
  </si>
  <si>
    <t>kötelező feladatok eredeti előirányzat</t>
  </si>
  <si>
    <t>kötelező feladatok módosított előirányzat</t>
  </si>
  <si>
    <t>kötelező feladatok teljesítés</t>
  </si>
  <si>
    <t>önként vállalt feladatok eredeti előirányzat</t>
  </si>
  <si>
    <t>önként vállalt feladatok teljesítés</t>
  </si>
  <si>
    <t>állami feladatok eredeti előirányzat</t>
  </si>
  <si>
    <t>állami feladatok módosított előirányzat</t>
  </si>
  <si>
    <t>állsmi feladatok teljesítés</t>
  </si>
  <si>
    <t>Összes eredeti előirányzat</t>
  </si>
  <si>
    <t>Összes módosított előirányzat</t>
  </si>
  <si>
    <t>Összes teljesítés</t>
  </si>
  <si>
    <t>42.</t>
  </si>
  <si>
    <t>43.</t>
  </si>
  <si>
    <t>44.</t>
  </si>
  <si>
    <t>Működési költségvetés előirányzat csoport K1-K5</t>
  </si>
  <si>
    <t>83.</t>
  </si>
  <si>
    <t>84.</t>
  </si>
  <si>
    <t>85.</t>
  </si>
  <si>
    <t>86.</t>
  </si>
  <si>
    <t>87.</t>
  </si>
  <si>
    <t>94.</t>
  </si>
  <si>
    <t>95.</t>
  </si>
  <si>
    <t>96.</t>
  </si>
  <si>
    <t>98.</t>
  </si>
  <si>
    <t>99.</t>
  </si>
  <si>
    <t>100.</t>
  </si>
  <si>
    <t>101.</t>
  </si>
  <si>
    <t>103.</t>
  </si>
  <si>
    <t>104.</t>
  </si>
  <si>
    <t>106.</t>
  </si>
  <si>
    <t>107.</t>
  </si>
  <si>
    <t>108.</t>
  </si>
  <si>
    <t>110.</t>
  </si>
  <si>
    <t>111.</t>
  </si>
  <si>
    <t>112.</t>
  </si>
  <si>
    <t>113.</t>
  </si>
  <si>
    <t>45.</t>
  </si>
  <si>
    <t>46.</t>
  </si>
  <si>
    <t>Bevételek (E Ft)</t>
  </si>
  <si>
    <t>Egyéb működési célú támogatás helyi önkormányzattól</t>
  </si>
  <si>
    <t>B16-07</t>
  </si>
  <si>
    <t>Egyéb működési célú támogatás társulástól</t>
  </si>
  <si>
    <t>B16-08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</si>
  <si>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</si>
  <si>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</si>
  <si>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</si>
  <si>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</si>
  <si>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</si>
  <si>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</si>
  <si>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</si>
  <si>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</si>
  <si>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</si>
  <si>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</si>
  <si>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</si>
  <si>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63.</t>
  </si>
  <si>
    <t>64.</t>
  </si>
  <si>
    <t>65.</t>
  </si>
  <si>
    <t>66.</t>
  </si>
  <si>
    <t>67.</t>
  </si>
  <si>
    <t>58.</t>
  </si>
  <si>
    <t>69.</t>
  </si>
  <si>
    <t>70.</t>
  </si>
  <si>
    <t>71.</t>
  </si>
  <si>
    <t>72.</t>
  </si>
  <si>
    <t>59.</t>
  </si>
  <si>
    <t>60.</t>
  </si>
  <si>
    <t>61.</t>
  </si>
  <si>
    <t>76.</t>
  </si>
  <si>
    <t>77.</t>
  </si>
  <si>
    <t>62.</t>
  </si>
  <si>
    <t>68.</t>
  </si>
  <si>
    <t>önként vállalt feladatok módosított előirányzat</t>
  </si>
  <si>
    <t>O</t>
  </si>
  <si>
    <t>Adósságot keletkeztető ügyletek (E Ft)</t>
  </si>
  <si>
    <t>megnevezés</t>
  </si>
  <si>
    <t>2017.</t>
  </si>
  <si>
    <t>2018.</t>
  </si>
  <si>
    <t>további évek</t>
  </si>
  <si>
    <t>az önkormányzat adott évi saját bevételeinek 50%-a</t>
  </si>
  <si>
    <t xml:space="preserve">Adósságot keletkeztető ügyletekből és kezességvállalásokból fennálló kötelezettségek </t>
  </si>
  <si>
    <t>futamidő kezdete</t>
  </si>
  <si>
    <t>Belföldi kötelezettségek:</t>
  </si>
  <si>
    <t>Külföldi kötelezettségek:</t>
  </si>
  <si>
    <t>Összesen:</t>
  </si>
  <si>
    <t>A Hivatal adósságot keletkeztető ügyletből származó tárgyévi összes fizetési kötelezettsége az adósságot keletkeztető ügylet futamidejének végéig egyik évben sem haladja meg az önkormányzat adott évi saját bevételeinek 50%-át.</t>
  </si>
  <si>
    <t>2019.</t>
  </si>
  <si>
    <t>forintban</t>
  </si>
  <si>
    <t>ezer Ft-ban</t>
  </si>
  <si>
    <t>-maradvány igénybevétel</t>
  </si>
  <si>
    <t>+36. banki forglaom</t>
  </si>
  <si>
    <t>B411</t>
  </si>
  <si>
    <t>Biztosító által fizetett kártérítés</t>
  </si>
  <si>
    <t xml:space="preserve">Előző év költségvetési maradványának igénybevétele </t>
  </si>
  <si>
    <t>73.</t>
  </si>
  <si>
    <t>Készletbeszerzés</t>
  </si>
  <si>
    <t>Kommunikációs szolgáltatások</t>
  </si>
  <si>
    <t>Bérleti és lízingdíjak</t>
  </si>
  <si>
    <t>Szolgáltatási kiadások</t>
  </si>
  <si>
    <t>Szakmai tevékenységet segítő szolgáltatások</t>
  </si>
  <si>
    <t>Reklám- és propaganda kiadások</t>
  </si>
  <si>
    <t>Kiküldetések, reklám, és propagandakiadások</t>
  </si>
  <si>
    <t>Fizetendő általános forgalmi adó</t>
  </si>
  <si>
    <t>Különféle befizetések és egyéb dologi kiadások</t>
  </si>
  <si>
    <r>
      <t>Alaptevékenység maradványa (=</t>
    </r>
    <r>
      <rPr>
        <b/>
        <sz val="11"/>
        <color indexed="8"/>
        <rFont val="Calibri"/>
        <family val="2"/>
      </rPr>
      <t>±</t>
    </r>
    <r>
      <rPr>
        <b/>
        <sz val="11"/>
        <color indexed="8"/>
        <rFont val="Times New Roman"/>
        <family val="1"/>
      </rPr>
      <t>I</t>
    </r>
    <r>
      <rPr>
        <b/>
        <sz val="11"/>
        <color indexed="8"/>
        <rFont val="Calibri"/>
        <family val="2"/>
      </rPr>
      <t>±</t>
    </r>
    <r>
      <rPr>
        <b/>
        <sz val="11"/>
        <color indexed="8"/>
        <rFont val="Times New Roman"/>
        <family val="1"/>
      </rPr>
      <t>II.)</t>
    </r>
  </si>
  <si>
    <t>Működési célú garancia- és kezességváll.szárm.megtérülések államháztartáson kívülről</t>
  </si>
  <si>
    <t>Működési célú visszatérítendő támogatások, kölcs.visszatér.államháztartáson kívülről</t>
  </si>
  <si>
    <t>Felhalm.célú garancia- és kezességváll.szárm.Megtérülések államháztartáson kívülről</t>
  </si>
  <si>
    <t>Felhalm.célú visszatérítendő támogatások, kölcs.visszatér.államháztartáson kívülről</t>
  </si>
  <si>
    <t>Működési célú garancia- és kezességváll.szárm.megtér.államháztartáson belülről</t>
  </si>
  <si>
    <t>Működési célú visszatérítendő támogatások, kölcs.visszatér.államháztartáson belülről</t>
  </si>
  <si>
    <t>Működési célú visszatérítendő támogatások, kölcs.igénybev.államháztartáson belülről</t>
  </si>
  <si>
    <t xml:space="preserve">állam-igazgatási feladatok eredeti előirányzat </t>
  </si>
  <si>
    <t xml:space="preserve">állam-igazgatási feladatok módosított előirányzat </t>
  </si>
  <si>
    <t>állam-igazgatási feladatok teljesítés</t>
  </si>
  <si>
    <t>Litéri Közös Önkormányzati Hivatal  2016. évi zárszámadás</t>
  </si>
  <si>
    <t>9.melléklet a .../2017.(…...) KKt határozathoz</t>
  </si>
  <si>
    <t>2016. eredeti</t>
  </si>
  <si>
    <t>2016. évi mód.</t>
  </si>
  <si>
    <t>2016. évi telj.</t>
  </si>
  <si>
    <t xml:space="preserve">Litéri Közös Önkormányzati Hivatalnak 2016. évben EU projektje nem volt. </t>
  </si>
  <si>
    <t>2020.</t>
  </si>
  <si>
    <t xml:space="preserve">Litéri Közös Önkormányzati Hivatalnak 2016. évben adósságot keletkezető ügylete nem volt. </t>
  </si>
  <si>
    <t>Litéri Közös Önkormányzati Hivatal  2017. költségvetés Zárszámadás</t>
  </si>
  <si>
    <t>Litéri Közös Önkormányzati Hivatal 2017. évi zárszámadása</t>
  </si>
  <si>
    <t>Litéri Közös Önkormányzati Hivatal 2017. költségvetés Zárszámadás</t>
  </si>
  <si>
    <t>2017. évi költségvetés pénzforgalom</t>
  </si>
  <si>
    <t>2017.január 1.-i pénzkészlet</t>
  </si>
  <si>
    <t>-36. banki forglaom</t>
  </si>
  <si>
    <t>2017.év maradványa</t>
  </si>
  <si>
    <t>2017. évi maradványkimutatás</t>
  </si>
  <si>
    <t>2017. évi Zárszámadás</t>
  </si>
  <si>
    <t>Előző időszak (2016. év)</t>
  </si>
  <si>
    <t>Tárgyi időszak (2017. év)</t>
  </si>
  <si>
    <t>Litéri Közös Önkormányzati Hivatal 2017. évi költségvetés Zárszámadás</t>
  </si>
  <si>
    <t>1. melléklet a .../2018.(…...) KKt határozathoz</t>
  </si>
  <si>
    <t>2. melléklet a .../2018.(…...) KKt határozathoz</t>
  </si>
  <si>
    <t>3. melléklet a ../2018.(…...) KKt határozathoz</t>
  </si>
  <si>
    <t>4. melléklet a .../2018.(…...) KKt határozathoz</t>
  </si>
  <si>
    <t>5. melléklet a .../2018.(…...) KKt határozathoz</t>
  </si>
  <si>
    <t>6. melléklet a .../2018.(…...) KKt határozathoz</t>
  </si>
  <si>
    <t>7.melléklet a .../2018.(…...) KKt határozathoz</t>
  </si>
  <si>
    <t>8.melléklet a .../2018.(…...) KKt határozathoz</t>
  </si>
  <si>
    <t>10. melléklet a .../2018.(…...) KKt határozathoz</t>
  </si>
  <si>
    <t>2017. december 31-i pénzkészlet</t>
  </si>
  <si>
    <t>Litéri Közös Önkormányzati Hivatal 2017. évi zárszámadás</t>
  </si>
  <si>
    <t>11. melléklet a .../2018.(.......) KKt határozathoz</t>
  </si>
  <si>
    <t>2021.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</si>
</sst>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  <numFmt numFmtId="181" formatCode="???&quot; &quot;??0"/>
    <numFmt numFmtId="182" formatCode="[$¥€-2]\ #\ ##,000_);[Red]\([$€-2]\ #\ ##,000\)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18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b/>
      <i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20" borderId="1" applyNumberFormat="0" applyAlignment="0" applyProtection="0"/>
    <xf numFmtId="0" fontId="81" fillId="0" borderId="0" applyNumberFormat="0" applyFill="0" applyBorder="0" applyAlignment="0" applyProtection="0"/>
    <xf numFmtId="0" fontId="82" fillId="0" borderId="2" applyNumberFormat="0" applyFill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4" fillId="0" borderId="0" applyNumberFormat="0" applyFill="0" applyBorder="0" applyAlignment="0" applyProtection="0"/>
    <xf numFmtId="0" fontId="85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1" fillId="22" borderId="7" applyNumberFormat="0" applyFont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89" fillId="29" borderId="0" applyNumberFormat="0" applyBorder="0" applyAlignment="0" applyProtection="0"/>
    <xf numFmtId="0" fontId="90" fillId="30" borderId="8" applyNumberForma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9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4" fillId="31" borderId="0" applyNumberFormat="0" applyBorder="0" applyAlignment="0" applyProtection="0"/>
    <xf numFmtId="0" fontId="95" fillId="32" borderId="0" applyNumberFormat="0" applyBorder="0" applyAlignment="0" applyProtection="0"/>
    <xf numFmtId="0" fontId="96" fillId="30" borderId="1" applyNumberFormat="0" applyAlignment="0" applyProtection="0"/>
    <xf numFmtId="9" fontId="1" fillId="0" borderId="0" applyFont="0" applyFill="0" applyBorder="0" applyAlignment="0" applyProtection="0"/>
  </cellStyleXfs>
  <cellXfs count="393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73" fontId="2" fillId="0" borderId="10" xfId="0" applyNumberFormat="1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/>
    </xf>
    <xf numFmtId="173" fontId="4" fillId="35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4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8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173" fontId="9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26" fillId="37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4" fillId="38" borderId="10" xfId="0" applyFont="1" applyFill="1" applyBorder="1" applyAlignment="1">
      <alignment horizontal="left" vertical="center"/>
    </xf>
    <xf numFmtId="0" fontId="4" fillId="38" borderId="10" xfId="0" applyFont="1" applyFill="1" applyBorder="1" applyAlignment="1">
      <alignment/>
    </xf>
    <xf numFmtId="0" fontId="9" fillId="37" borderId="10" xfId="0" applyFont="1" applyFill="1" applyBorder="1" applyAlignment="1">
      <alignment horizontal="left" vertic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wrapText="1"/>
    </xf>
    <xf numFmtId="0" fontId="28" fillId="0" borderId="0" xfId="43" applyFont="1" applyAlignment="1" applyProtection="1">
      <alignment/>
      <protection/>
    </xf>
    <xf numFmtId="0" fontId="29" fillId="0" borderId="0" xfId="0" applyFont="1" applyAlignment="1">
      <alignment/>
    </xf>
    <xf numFmtId="0" fontId="3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wrapText="1"/>
    </xf>
    <xf numFmtId="0" fontId="9" fillId="36" borderId="1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6" fillId="0" borderId="10" xfId="0" applyFont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36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31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179" fontId="16" fillId="0" borderId="10" xfId="0" applyNumberFormat="1" applyFont="1" applyBorder="1" applyAlignment="1">
      <alignment/>
    </xf>
    <xf numFmtId="179" fontId="9" fillId="0" borderId="10" xfId="0" applyNumberFormat="1" applyFont="1" applyBorder="1" applyAlignment="1">
      <alignment/>
    </xf>
    <xf numFmtId="0" fontId="11" fillId="0" borderId="0" xfId="0" applyFont="1" applyAlignment="1">
      <alignment horizontal="justify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justify"/>
    </xf>
    <xf numFmtId="0" fontId="33" fillId="0" borderId="10" xfId="0" applyFont="1" applyBorder="1" applyAlignment="1">
      <alignment horizontal="justify"/>
    </xf>
    <xf numFmtId="0" fontId="16" fillId="0" borderId="10" xfId="0" applyFont="1" applyFill="1" applyBorder="1" applyAlignment="1">
      <alignment horizontal="left" vertical="center"/>
    </xf>
    <xf numFmtId="0" fontId="9" fillId="33" borderId="0" xfId="0" applyFont="1" applyFill="1" applyAlignment="1">
      <alignment/>
    </xf>
    <xf numFmtId="0" fontId="0" fillId="33" borderId="0" xfId="0" applyFill="1" applyAlignment="1">
      <alignment/>
    </xf>
    <xf numFmtId="0" fontId="9" fillId="0" borderId="10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34" fillId="0" borderId="0" xfId="0" applyFont="1" applyAlignment="1">
      <alignment horizontal="center" wrapText="1"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3" fontId="16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16" fillId="0" borderId="10" xfId="0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3" fontId="16" fillId="0" borderId="10" xfId="0" applyNumberFormat="1" applyFont="1" applyBorder="1" applyAlignment="1">
      <alignment horizontal="center"/>
    </xf>
    <xf numFmtId="0" fontId="97" fillId="0" borderId="0" xfId="0" applyFont="1" applyAlignment="1">
      <alignment/>
    </xf>
    <xf numFmtId="0" fontId="38" fillId="0" borderId="0" xfId="0" applyFont="1" applyFill="1" applyBorder="1" applyAlignment="1">
      <alignment horizontal="left" vertical="center" wrapText="1"/>
    </xf>
    <xf numFmtId="0" fontId="97" fillId="0" borderId="0" xfId="0" applyFont="1" applyBorder="1" applyAlignment="1">
      <alignment/>
    </xf>
    <xf numFmtId="0" fontId="39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97" fillId="0" borderId="10" xfId="0" applyFont="1" applyBorder="1" applyAlignment="1">
      <alignment horizontal="center"/>
    </xf>
    <xf numFmtId="0" fontId="97" fillId="0" borderId="10" xfId="0" applyFont="1" applyBorder="1" applyAlignment="1">
      <alignment/>
    </xf>
    <xf numFmtId="0" fontId="98" fillId="0" borderId="10" xfId="0" applyFont="1" applyBorder="1" applyAlignment="1">
      <alignment/>
    </xf>
    <xf numFmtId="3" fontId="97" fillId="0" borderId="0" xfId="0" applyNumberFormat="1" applyFont="1" applyBorder="1" applyAlignment="1">
      <alignment/>
    </xf>
    <xf numFmtId="3" fontId="97" fillId="0" borderId="0" xfId="0" applyNumberFormat="1" applyFont="1" applyAlignment="1">
      <alignment/>
    </xf>
    <xf numFmtId="0" fontId="97" fillId="0" borderId="11" xfId="0" applyFont="1" applyBorder="1" applyAlignment="1">
      <alignment horizontal="center"/>
    </xf>
    <xf numFmtId="0" fontId="44" fillId="0" borderId="0" xfId="56" applyFont="1">
      <alignment/>
      <protection/>
    </xf>
    <xf numFmtId="0" fontId="45" fillId="0" borderId="0" xfId="56" applyFont="1">
      <alignment/>
      <protection/>
    </xf>
    <xf numFmtId="0" fontId="41" fillId="0" borderId="11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/>
    </xf>
    <xf numFmtId="0" fontId="40" fillId="0" borderId="11" xfId="0" applyFont="1" applyFill="1" applyBorder="1" applyAlignment="1">
      <alignment horizontal="left" vertical="center" wrapText="1"/>
    </xf>
    <xf numFmtId="0" fontId="44" fillId="0" borderId="10" xfId="56" applyFont="1" applyBorder="1" applyAlignment="1">
      <alignment horizontal="center"/>
      <protection/>
    </xf>
    <xf numFmtId="0" fontId="40" fillId="0" borderId="10" xfId="0" applyFont="1" applyBorder="1" applyAlignment="1">
      <alignment horizontal="center" vertical="center" wrapText="1"/>
    </xf>
    <xf numFmtId="0" fontId="44" fillId="0" borderId="10" xfId="56" applyFont="1" applyBorder="1" applyAlignment="1">
      <alignment horizontal="center" vertical="center" wrapText="1"/>
      <protection/>
    </xf>
    <xf numFmtId="0" fontId="42" fillId="0" borderId="0" xfId="56" applyFont="1">
      <alignment/>
      <protection/>
    </xf>
    <xf numFmtId="0" fontId="42" fillId="39" borderId="11" xfId="0" applyFont="1" applyFill="1" applyBorder="1" applyAlignment="1">
      <alignment horizontal="left" vertical="center" wrapText="1"/>
    </xf>
    <xf numFmtId="0" fontId="41" fillId="39" borderId="10" xfId="0" applyFont="1" applyFill="1" applyBorder="1" applyAlignment="1">
      <alignment horizontal="left" vertical="center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3" fontId="42" fillId="0" borderId="0" xfId="0" applyNumberFormat="1" applyFont="1" applyAlignment="1">
      <alignment/>
    </xf>
    <xf numFmtId="3" fontId="42" fillId="0" borderId="0" xfId="0" applyNumberFormat="1" applyFont="1" applyBorder="1" applyAlignment="1">
      <alignment/>
    </xf>
    <xf numFmtId="0" fontId="97" fillId="0" borderId="0" xfId="0" applyFont="1" applyAlignment="1">
      <alignment wrapText="1"/>
    </xf>
    <xf numFmtId="0" fontId="99" fillId="0" borderId="0" xfId="0" applyFont="1" applyAlignment="1">
      <alignment/>
    </xf>
    <xf numFmtId="3" fontId="99" fillId="0" borderId="0" xfId="0" applyNumberFormat="1" applyFont="1" applyAlignment="1">
      <alignment/>
    </xf>
    <xf numFmtId="0" fontId="100" fillId="0" borderId="10" xfId="0" applyFont="1" applyBorder="1" applyAlignment="1">
      <alignment horizontal="center" vertical="center"/>
    </xf>
    <xf numFmtId="0" fontId="35" fillId="0" borderId="0" xfId="0" applyFont="1" applyAlignment="1">
      <alignment horizontal="center"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right"/>
    </xf>
    <xf numFmtId="3" fontId="46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3" fontId="38" fillId="0" borderId="10" xfId="0" applyNumberFormat="1" applyFont="1" applyBorder="1" applyAlignment="1">
      <alignment/>
    </xf>
    <xf numFmtId="3" fontId="38" fillId="0" borderId="10" xfId="0" applyNumberFormat="1" applyFont="1" applyBorder="1" applyAlignment="1">
      <alignment wrapText="1"/>
    </xf>
    <xf numFmtId="0" fontId="38" fillId="0" borderId="10" xfId="0" applyFont="1" applyFill="1" applyBorder="1" applyAlignment="1">
      <alignment/>
    </xf>
    <xf numFmtId="3" fontId="39" fillId="0" borderId="10" xfId="0" applyNumberFormat="1" applyFont="1" applyBorder="1" applyAlignment="1">
      <alignment/>
    </xf>
    <xf numFmtId="0" fontId="38" fillId="0" borderId="0" xfId="0" applyFont="1" applyBorder="1" applyAlignment="1">
      <alignment/>
    </xf>
    <xf numFmtId="3" fontId="46" fillId="0" borderId="0" xfId="0" applyNumberFormat="1" applyFont="1" applyBorder="1" applyAlignment="1">
      <alignment/>
    </xf>
    <xf numFmtId="0" fontId="38" fillId="0" borderId="0" xfId="0" applyFont="1" applyBorder="1" applyAlignment="1">
      <alignment/>
    </xf>
    <xf numFmtId="3" fontId="38" fillId="0" borderId="0" xfId="0" applyNumberFormat="1" applyFont="1" applyBorder="1" applyAlignment="1">
      <alignment/>
    </xf>
    <xf numFmtId="0" fontId="38" fillId="0" borderId="0" xfId="0" applyFont="1" applyFill="1" applyBorder="1" applyAlignment="1">
      <alignment/>
    </xf>
    <xf numFmtId="3" fontId="39" fillId="0" borderId="0" xfId="0" applyNumberFormat="1" applyFont="1" applyBorder="1" applyAlignment="1">
      <alignment/>
    </xf>
    <xf numFmtId="0" fontId="43" fillId="0" borderId="0" xfId="0" applyFont="1" applyAlignment="1">
      <alignment wrapText="1"/>
    </xf>
    <xf numFmtId="0" fontId="47" fillId="0" borderId="0" xfId="0" applyFont="1" applyAlignment="1">
      <alignment/>
    </xf>
    <xf numFmtId="3" fontId="46" fillId="0" borderId="10" xfId="0" applyNumberFormat="1" applyFont="1" applyBorder="1" applyAlignment="1">
      <alignment wrapText="1"/>
    </xf>
    <xf numFmtId="0" fontId="101" fillId="0" borderId="0" xfId="56" applyFont="1">
      <alignment/>
      <protection/>
    </xf>
    <xf numFmtId="0" fontId="101" fillId="0" borderId="0" xfId="56" applyFont="1" applyFill="1">
      <alignment/>
      <protection/>
    </xf>
    <xf numFmtId="0" fontId="49" fillId="0" borderId="0" xfId="56" applyFont="1" applyFill="1" applyAlignment="1">
      <alignment/>
      <protection/>
    </xf>
    <xf numFmtId="0" fontId="50" fillId="0" borderId="0" xfId="56" applyFont="1" applyFill="1" applyBorder="1" applyAlignment="1">
      <alignment/>
      <protection/>
    </xf>
    <xf numFmtId="0" fontId="50" fillId="0" borderId="0" xfId="56" applyFont="1" applyFill="1" applyAlignment="1">
      <alignment/>
      <protection/>
    </xf>
    <xf numFmtId="0" fontId="50" fillId="0" borderId="10" xfId="56" applyFont="1" applyFill="1" applyBorder="1">
      <alignment/>
      <protection/>
    </xf>
    <xf numFmtId="3" fontId="50" fillId="0" borderId="10" xfId="56" applyNumberFormat="1" applyFont="1" applyFill="1" applyBorder="1">
      <alignment/>
      <protection/>
    </xf>
    <xf numFmtId="0" fontId="49" fillId="0" borderId="10" xfId="56" applyFont="1" applyFill="1" applyBorder="1">
      <alignment/>
      <protection/>
    </xf>
    <xf numFmtId="3" fontId="49" fillId="0" borderId="10" xfId="56" applyNumberFormat="1" applyFont="1" applyFill="1" applyBorder="1">
      <alignment/>
      <protection/>
    </xf>
    <xf numFmtId="0" fontId="50" fillId="0" borderId="0" xfId="56" applyFont="1" applyBorder="1">
      <alignment/>
      <protection/>
    </xf>
    <xf numFmtId="0" fontId="50" fillId="0" borderId="0" xfId="56" applyFont="1">
      <alignment/>
      <protection/>
    </xf>
    <xf numFmtId="0" fontId="43" fillId="0" borderId="0" xfId="56" applyFont="1">
      <alignment/>
      <protection/>
    </xf>
    <xf numFmtId="0" fontId="43" fillId="0" borderId="10" xfId="56" applyFont="1" applyFill="1" applyBorder="1" applyAlignment="1">
      <alignment horizontal="right"/>
      <protection/>
    </xf>
    <xf numFmtId="0" fontId="43" fillId="0" borderId="10" xfId="56" applyFont="1" applyFill="1" applyBorder="1">
      <alignment/>
      <protection/>
    </xf>
    <xf numFmtId="0" fontId="43" fillId="0" borderId="0" xfId="56" applyFont="1" applyFill="1" applyAlignment="1">
      <alignment/>
      <protection/>
    </xf>
    <xf numFmtId="0" fontId="39" fillId="0" borderId="10" xfId="57" applyFont="1" applyFill="1" applyBorder="1" applyAlignment="1">
      <alignment horizontal="left" vertical="center" wrapText="1"/>
      <protection/>
    </xf>
    <xf numFmtId="0" fontId="38" fillId="0" borderId="10" xfId="57" applyFont="1" applyFill="1" applyBorder="1" applyAlignment="1">
      <alignment horizontal="center" vertical="center" wrapText="1"/>
      <protection/>
    </xf>
    <xf numFmtId="0" fontId="38" fillId="0" borderId="10" xfId="57" applyFont="1" applyFill="1" applyBorder="1" applyAlignment="1">
      <alignment horizontal="left" vertical="center" wrapText="1"/>
      <protection/>
    </xf>
    <xf numFmtId="0" fontId="38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102" fillId="0" borderId="0" xfId="0" applyFont="1" applyAlignment="1">
      <alignment/>
    </xf>
    <xf numFmtId="49" fontId="97" fillId="0" borderId="10" xfId="0" applyNumberFormat="1" applyFont="1" applyBorder="1" applyAlignment="1">
      <alignment/>
    </xf>
    <xf numFmtId="0" fontId="102" fillId="0" borderId="10" xfId="0" applyFont="1" applyBorder="1" applyAlignment="1">
      <alignment/>
    </xf>
    <xf numFmtId="0" fontId="103" fillId="0" borderId="10" xfId="0" applyFont="1" applyBorder="1" applyAlignment="1">
      <alignment horizontal="center" vertical="center" wrapText="1"/>
    </xf>
    <xf numFmtId="0" fontId="100" fillId="0" borderId="0" xfId="0" applyFont="1" applyAlignment="1">
      <alignment/>
    </xf>
    <xf numFmtId="0" fontId="47" fillId="0" borderId="0" xfId="0" applyFont="1" applyBorder="1" applyAlignment="1">
      <alignment/>
    </xf>
    <xf numFmtId="0" fontId="103" fillId="0" borderId="0" xfId="0" applyFont="1" applyBorder="1" applyAlignment="1">
      <alignment horizontal="center" vertical="center" wrapText="1"/>
    </xf>
    <xf numFmtId="0" fontId="102" fillId="0" borderId="0" xfId="0" applyFont="1" applyBorder="1" applyAlignment="1">
      <alignment/>
    </xf>
    <xf numFmtId="49" fontId="98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0" fontId="41" fillId="40" borderId="10" xfId="0" applyFont="1" applyFill="1" applyBorder="1" applyAlignment="1">
      <alignment/>
    </xf>
    <xf numFmtId="0" fontId="100" fillId="0" borderId="0" xfId="0" applyFont="1" applyBorder="1" applyAlignment="1">
      <alignment/>
    </xf>
    <xf numFmtId="0" fontId="52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38" fillId="0" borderId="10" xfId="0" applyFont="1" applyBorder="1" applyAlignment="1">
      <alignment horizontal="left" vertical="top" wrapText="1"/>
    </xf>
    <xf numFmtId="3" fontId="38" fillId="0" borderId="10" xfId="0" applyNumberFormat="1" applyFont="1" applyBorder="1" applyAlignment="1">
      <alignment horizontal="right" vertical="top" wrapText="1"/>
    </xf>
    <xf numFmtId="0" fontId="39" fillId="0" borderId="10" xfId="0" applyFont="1" applyBorder="1" applyAlignment="1">
      <alignment horizontal="left" vertical="top" wrapText="1"/>
    </xf>
    <xf numFmtId="3" fontId="39" fillId="0" borderId="10" xfId="0" applyNumberFormat="1" applyFont="1" applyBorder="1" applyAlignment="1">
      <alignment horizontal="right" vertical="top" wrapText="1"/>
    </xf>
    <xf numFmtId="0" fontId="97" fillId="0" borderId="0" xfId="0" applyFont="1" applyBorder="1" applyAlignment="1">
      <alignment/>
    </xf>
    <xf numFmtId="3" fontId="98" fillId="39" borderId="10" xfId="0" applyNumberFormat="1" applyFont="1" applyFill="1" applyBorder="1" applyAlignment="1">
      <alignment/>
    </xf>
    <xf numFmtId="0" fontId="97" fillId="0" borderId="10" xfId="0" applyFont="1" applyBorder="1" applyAlignment="1">
      <alignment horizontal="center" vertical="center"/>
    </xf>
    <xf numFmtId="3" fontId="97" fillId="0" borderId="10" xfId="0" applyNumberFormat="1" applyFont="1" applyBorder="1" applyAlignment="1">
      <alignment/>
    </xf>
    <xf numFmtId="0" fontId="38" fillId="0" borderId="12" xfId="0" applyFont="1" applyFill="1" applyBorder="1" applyAlignment="1">
      <alignment horizontal="left" vertical="center" wrapText="1"/>
    </xf>
    <xf numFmtId="0" fontId="97" fillId="0" borderId="0" xfId="0" applyFont="1" applyAlignment="1">
      <alignment horizontal="center"/>
    </xf>
    <xf numFmtId="0" fontId="101" fillId="0" borderId="0" xfId="0" applyFont="1" applyAlignment="1">
      <alignment/>
    </xf>
    <xf numFmtId="0" fontId="97" fillId="0" borderId="0" xfId="0" applyFont="1" applyAlignment="1">
      <alignment horizontal="center" wrapText="1"/>
    </xf>
    <xf numFmtId="0" fontId="55" fillId="0" borderId="10" xfId="0" applyFont="1" applyFill="1" applyBorder="1" applyAlignment="1">
      <alignment horizontal="center" vertical="center" wrapText="1"/>
    </xf>
    <xf numFmtId="0" fontId="97" fillId="0" borderId="0" xfId="0" applyFont="1" applyAlignment="1">
      <alignment horizontal="center" vertical="center"/>
    </xf>
    <xf numFmtId="3" fontId="41" fillId="0" borderId="10" xfId="0" applyNumberFormat="1" applyFont="1" applyFill="1" applyBorder="1" applyAlignment="1">
      <alignment/>
    </xf>
    <xf numFmtId="3" fontId="41" fillId="39" borderId="10" xfId="0" applyNumberFormat="1" applyFont="1" applyFill="1" applyBorder="1" applyAlignment="1">
      <alignment/>
    </xf>
    <xf numFmtId="3" fontId="40" fillId="0" borderId="10" xfId="0" applyNumberFormat="1" applyFont="1" applyFill="1" applyBorder="1" applyAlignment="1">
      <alignment/>
    </xf>
    <xf numFmtId="3" fontId="41" fillId="40" borderId="10" xfId="0" applyNumberFormat="1" applyFont="1" applyFill="1" applyBorder="1" applyAlignment="1">
      <alignment/>
    </xf>
    <xf numFmtId="3" fontId="38" fillId="2" borderId="10" xfId="0" applyNumberFormat="1" applyFont="1" applyFill="1" applyBorder="1" applyAlignment="1">
      <alignment horizontal="left" vertical="center" wrapText="1"/>
    </xf>
    <xf numFmtId="3" fontId="38" fillId="0" borderId="10" xfId="0" applyNumberFormat="1" applyFont="1" applyFill="1" applyBorder="1" applyAlignment="1">
      <alignment horizontal="right" vertical="center" wrapText="1"/>
    </xf>
    <xf numFmtId="3" fontId="38" fillId="0" borderId="10" xfId="0" applyNumberFormat="1" applyFont="1" applyFill="1" applyBorder="1" applyAlignment="1">
      <alignment horizontal="right"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98" fillId="0" borderId="0" xfId="0" applyFont="1" applyAlignment="1">
      <alignment/>
    </xf>
    <xf numFmtId="0" fontId="97" fillId="0" borderId="10" xfId="0" applyFont="1" applyFill="1" applyBorder="1" applyAlignment="1">
      <alignment/>
    </xf>
    <xf numFmtId="0" fontId="50" fillId="0" borderId="0" xfId="56" applyFont="1" applyAlignment="1">
      <alignment horizontal="justify" wrapText="1"/>
      <protection/>
    </xf>
    <xf numFmtId="0" fontId="50" fillId="0" borderId="0" xfId="56" applyFont="1" applyAlignment="1">
      <alignment wrapText="1"/>
      <protection/>
    </xf>
    <xf numFmtId="0" fontId="50" fillId="0" borderId="0" xfId="56" applyFont="1" applyFill="1">
      <alignment/>
      <protection/>
    </xf>
    <xf numFmtId="0" fontId="43" fillId="0" borderId="10" xfId="56" applyFont="1" applyBorder="1" applyAlignment="1">
      <alignment horizontal="center"/>
      <protection/>
    </xf>
    <xf numFmtId="0" fontId="50" fillId="0" borderId="10" xfId="56" applyFont="1" applyBorder="1" applyAlignment="1">
      <alignment horizontal="center"/>
      <protection/>
    </xf>
    <xf numFmtId="0" fontId="43" fillId="0" borderId="10" xfId="56" applyFont="1" applyBorder="1" applyAlignment="1">
      <alignment wrapText="1"/>
      <protection/>
    </xf>
    <xf numFmtId="0" fontId="43" fillId="0" borderId="10" xfId="56" applyFont="1" applyBorder="1" applyAlignment="1">
      <alignment horizontal="center" wrapText="1"/>
      <protection/>
    </xf>
    <xf numFmtId="0" fontId="43" fillId="22" borderId="10" xfId="56" applyFont="1" applyFill="1" applyBorder="1">
      <alignment/>
      <protection/>
    </xf>
    <xf numFmtId="0" fontId="50" fillId="0" borderId="10" xfId="56" applyFont="1" applyBorder="1">
      <alignment/>
      <protection/>
    </xf>
    <xf numFmtId="0" fontId="49" fillId="22" borderId="10" xfId="56" applyFont="1" applyFill="1" applyBorder="1">
      <alignment/>
      <protection/>
    </xf>
    <xf numFmtId="0" fontId="50" fillId="22" borderId="10" xfId="56" applyFont="1" applyFill="1" applyBorder="1">
      <alignment/>
      <protection/>
    </xf>
    <xf numFmtId="0" fontId="41" fillId="0" borderId="0" xfId="0" applyFont="1" applyAlignment="1">
      <alignment horizontal="center" wrapText="1"/>
    </xf>
    <xf numFmtId="0" fontId="97" fillId="0" borderId="0" xfId="0" applyFont="1" applyAlignment="1">
      <alignment horizontal="right"/>
    </xf>
    <xf numFmtId="49" fontId="97" fillId="0" borderId="0" xfId="0" applyNumberFormat="1" applyFont="1" applyBorder="1" applyAlignment="1">
      <alignment/>
    </xf>
    <xf numFmtId="3" fontId="39" fillId="40" borderId="10" xfId="0" applyNumberFormat="1" applyFont="1" applyFill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100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97" fillId="0" borderId="10" xfId="0" applyFont="1" applyFill="1" applyBorder="1" applyAlignment="1">
      <alignment horizontal="center"/>
    </xf>
    <xf numFmtId="0" fontId="97" fillId="0" borderId="10" xfId="0" applyFont="1" applyBorder="1" applyAlignment="1">
      <alignment horizontal="left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100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vertical="center"/>
    </xf>
    <xf numFmtId="9" fontId="97" fillId="0" borderId="10" xfId="0" applyNumberFormat="1" applyFont="1" applyBorder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56" fillId="39" borderId="10" xfId="0" applyFont="1" applyFill="1" applyBorder="1" applyAlignment="1">
      <alignment/>
    </xf>
    <xf numFmtId="9" fontId="98" fillId="39" borderId="10" xfId="0" applyNumberFormat="1" applyFont="1" applyFill="1" applyBorder="1" applyAlignment="1">
      <alignment/>
    </xf>
    <xf numFmtId="0" fontId="43" fillId="40" borderId="10" xfId="0" applyFont="1" applyFill="1" applyBorder="1" applyAlignment="1">
      <alignment horizontal="left" vertical="center" wrapText="1"/>
    </xf>
    <xf numFmtId="0" fontId="35" fillId="40" borderId="10" xfId="0" applyFont="1" applyFill="1" applyBorder="1" applyAlignment="1">
      <alignment horizontal="left" vertical="center"/>
    </xf>
    <xf numFmtId="9" fontId="98" fillId="40" borderId="10" xfId="0" applyNumberFormat="1" applyFont="1" applyFill="1" applyBorder="1" applyAlignment="1">
      <alignment/>
    </xf>
    <xf numFmtId="0" fontId="35" fillId="38" borderId="10" xfId="0" applyFont="1" applyFill="1" applyBorder="1" applyAlignment="1">
      <alignment/>
    </xf>
    <xf numFmtId="0" fontId="38" fillId="0" borderId="10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/>
    </xf>
    <xf numFmtId="0" fontId="43" fillId="40" borderId="10" xfId="0" applyFont="1" applyFill="1" applyBorder="1" applyAlignment="1">
      <alignment horizontal="left" vertical="center"/>
    </xf>
    <xf numFmtId="0" fontId="35" fillId="36" borderId="10" xfId="0" applyFont="1" applyFill="1" applyBorder="1" applyAlignment="1">
      <alignment/>
    </xf>
    <xf numFmtId="9" fontId="98" fillId="41" borderId="10" xfId="0" applyNumberFormat="1" applyFont="1" applyFill="1" applyBorder="1" applyAlignment="1">
      <alignment/>
    </xf>
    <xf numFmtId="0" fontId="36" fillId="0" borderId="10" xfId="0" applyFont="1" applyBorder="1" applyAlignment="1">
      <alignment horizontal="center" vertical="center"/>
    </xf>
    <xf numFmtId="0" fontId="101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/>
    </xf>
    <xf numFmtId="0" fontId="40" fillId="0" borderId="10" xfId="0" applyFont="1" applyFill="1" applyBorder="1" applyAlignment="1">
      <alignment/>
    </xf>
    <xf numFmtId="0" fontId="31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vertical="center" wrapText="1"/>
    </xf>
    <xf numFmtId="3" fontId="98" fillId="0" borderId="10" xfId="0" applyNumberFormat="1" applyFont="1" applyBorder="1" applyAlignment="1">
      <alignment/>
    </xf>
    <xf numFmtId="9" fontId="98" fillId="0" borderId="10" xfId="0" applyNumberFormat="1" applyFont="1" applyBorder="1" applyAlignment="1">
      <alignment/>
    </xf>
    <xf numFmtId="0" fontId="40" fillId="0" borderId="10" xfId="0" applyFont="1" applyFill="1" applyBorder="1" applyAlignment="1">
      <alignment horizontal="left" vertical="center" wrapText="1"/>
    </xf>
    <xf numFmtId="172" fontId="13" fillId="0" borderId="10" xfId="0" applyNumberFormat="1" applyFont="1" applyFill="1" applyBorder="1" applyAlignment="1">
      <alignment horizontal="left" vertical="center"/>
    </xf>
    <xf numFmtId="9" fontId="41" fillId="40" borderId="10" xfId="0" applyNumberFormat="1" applyFont="1" applyFill="1" applyBorder="1" applyAlignment="1">
      <alignment/>
    </xf>
    <xf numFmtId="3" fontId="38" fillId="0" borderId="10" xfId="0" applyNumberFormat="1" applyFont="1" applyFill="1" applyBorder="1" applyAlignment="1">
      <alignment horizontal="left" vertical="center" wrapText="1"/>
    </xf>
    <xf numFmtId="3" fontId="39" fillId="0" borderId="10" xfId="0" applyNumberFormat="1" applyFont="1" applyFill="1" applyBorder="1" applyAlignment="1">
      <alignment horizontal="left" vertical="center" wrapText="1"/>
    </xf>
    <xf numFmtId="3" fontId="38" fillId="0" borderId="10" xfId="0" applyNumberFormat="1" applyFont="1" applyFill="1" applyBorder="1" applyAlignment="1">
      <alignment horizontal="left" vertical="center"/>
    </xf>
    <xf numFmtId="3" fontId="39" fillId="0" borderId="10" xfId="0" applyNumberFormat="1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left" vertical="center"/>
    </xf>
    <xf numFmtId="3" fontId="98" fillId="40" borderId="10" xfId="0" applyNumberFormat="1" applyFont="1" applyFill="1" applyBorder="1" applyAlignment="1">
      <alignment/>
    </xf>
    <xf numFmtId="0" fontId="39" fillId="40" borderId="10" xfId="0" applyFont="1" applyFill="1" applyBorder="1" applyAlignment="1">
      <alignment horizontal="right" vertical="center"/>
    </xf>
    <xf numFmtId="3" fontId="41" fillId="41" borderId="10" xfId="0" applyNumberFormat="1" applyFont="1" applyFill="1" applyBorder="1" applyAlignment="1">
      <alignment/>
    </xf>
    <xf numFmtId="9" fontId="41" fillId="41" borderId="10" xfId="0" applyNumberFormat="1" applyFont="1" applyFill="1" applyBorder="1" applyAlignment="1">
      <alignment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/>
    </xf>
    <xf numFmtId="0" fontId="38" fillId="0" borderId="10" xfId="56" applyFont="1" applyFill="1" applyBorder="1" applyAlignment="1">
      <alignment horizontal="center"/>
      <protection/>
    </xf>
    <xf numFmtId="0" fontId="101" fillId="0" borderId="10" xfId="56" applyFont="1" applyBorder="1" applyAlignment="1">
      <alignment horizontal="right"/>
      <protection/>
    </xf>
    <xf numFmtId="0" fontId="97" fillId="0" borderId="10" xfId="56" applyFont="1" applyBorder="1" applyAlignment="1">
      <alignment horizontal="center"/>
      <protection/>
    </xf>
    <xf numFmtId="0" fontId="44" fillId="0" borderId="10" xfId="56" applyFont="1" applyFill="1" applyBorder="1" applyAlignment="1">
      <alignment horizontal="center"/>
      <protection/>
    </xf>
    <xf numFmtId="0" fontId="97" fillId="0" borderId="0" xfId="56" applyFont="1" applyAlignment="1">
      <alignment horizontal="center"/>
      <protection/>
    </xf>
    <xf numFmtId="0" fontId="97" fillId="0" borderId="0" xfId="56" applyFont="1" applyAlignment="1">
      <alignment horizontal="right"/>
      <protection/>
    </xf>
    <xf numFmtId="0" fontId="97" fillId="0" borderId="10" xfId="56" applyFont="1" applyBorder="1" applyAlignment="1">
      <alignment horizontal="right"/>
      <protection/>
    </xf>
    <xf numFmtId="0" fontId="97" fillId="0" borderId="13" xfId="0" applyFont="1" applyBorder="1" applyAlignment="1">
      <alignment horizontal="center"/>
    </xf>
    <xf numFmtId="0" fontId="13" fillId="0" borderId="13" xfId="0" applyFont="1" applyFill="1" applyBorder="1" applyAlignment="1">
      <alignment horizontal="left" vertical="center"/>
    </xf>
    <xf numFmtId="0" fontId="31" fillId="0" borderId="13" xfId="0" applyFont="1" applyFill="1" applyBorder="1" applyAlignment="1">
      <alignment horizontal="left" vertical="center"/>
    </xf>
    <xf numFmtId="0" fontId="41" fillId="0" borderId="13" xfId="0" applyFont="1" applyFill="1" applyBorder="1" applyAlignment="1">
      <alignment horizontal="left" vertical="center"/>
    </xf>
    <xf numFmtId="0" fontId="41" fillId="39" borderId="13" xfId="0" applyFont="1" applyFill="1" applyBorder="1" applyAlignment="1">
      <alignment horizontal="left" vertical="center"/>
    </xf>
    <xf numFmtId="0" fontId="35" fillId="40" borderId="13" xfId="0" applyFont="1" applyFill="1" applyBorder="1" applyAlignment="1">
      <alignment horizontal="left" vertical="center"/>
    </xf>
    <xf numFmtId="0" fontId="35" fillId="38" borderId="13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35" fillId="40" borderId="13" xfId="0" applyFont="1" applyFill="1" applyBorder="1" applyAlignment="1">
      <alignment horizontal="left" vertical="center" wrapText="1"/>
    </xf>
    <xf numFmtId="0" fontId="36" fillId="36" borderId="13" xfId="0" applyFont="1" applyFill="1" applyBorder="1" applyAlignment="1">
      <alignment/>
    </xf>
    <xf numFmtId="3" fontId="97" fillId="2" borderId="10" xfId="0" applyNumberFormat="1" applyFont="1" applyFill="1" applyBorder="1" applyAlignment="1">
      <alignment/>
    </xf>
    <xf numFmtId="3" fontId="97" fillId="0" borderId="10" xfId="0" applyNumberFormat="1" applyFont="1" applyFill="1" applyBorder="1" applyAlignment="1">
      <alignment/>
    </xf>
    <xf numFmtId="3" fontId="98" fillId="41" borderId="10" xfId="0" applyNumberFormat="1" applyFont="1" applyFill="1" applyBorder="1" applyAlignment="1">
      <alignment/>
    </xf>
    <xf numFmtId="9" fontId="97" fillId="0" borderId="10" xfId="0" applyNumberFormat="1" applyFont="1" applyFill="1" applyBorder="1" applyAlignment="1">
      <alignment/>
    </xf>
    <xf numFmtId="0" fontId="97" fillId="0" borderId="0" xfId="0" applyFont="1" applyFill="1" applyAlignment="1">
      <alignment/>
    </xf>
    <xf numFmtId="3" fontId="98" fillId="0" borderId="10" xfId="0" applyNumberFormat="1" applyFont="1" applyFill="1" applyBorder="1" applyAlignment="1">
      <alignment/>
    </xf>
    <xf numFmtId="0" fontId="98" fillId="0" borderId="0" xfId="0" applyFont="1" applyFill="1" applyAlignment="1">
      <alignment/>
    </xf>
    <xf numFmtId="3" fontId="40" fillId="0" borderId="10" xfId="0" applyNumberFormat="1" applyFont="1" applyBorder="1" applyAlignment="1">
      <alignment/>
    </xf>
    <xf numFmtId="3" fontId="40" fillId="40" borderId="10" xfId="0" applyNumberFormat="1" applyFont="1" applyFill="1" applyBorder="1" applyAlignment="1">
      <alignment/>
    </xf>
    <xf numFmtId="0" fontId="101" fillId="0" borderId="13" xfId="0" applyFont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vertical="center"/>
    </xf>
    <xf numFmtId="173" fontId="13" fillId="0" borderId="13" xfId="0" applyNumberFormat="1" applyFont="1" applyFill="1" applyBorder="1" applyAlignment="1">
      <alignment vertical="center"/>
    </xf>
    <xf numFmtId="173" fontId="31" fillId="0" borderId="13" xfId="0" applyNumberFormat="1" applyFont="1" applyFill="1" applyBorder="1" applyAlignment="1">
      <alignment vertical="center"/>
    </xf>
    <xf numFmtId="173" fontId="41" fillId="0" borderId="13" xfId="0" applyNumberFormat="1" applyFont="1" applyFill="1" applyBorder="1" applyAlignment="1">
      <alignment vertical="center"/>
    </xf>
    <xf numFmtId="173" fontId="40" fillId="0" borderId="13" xfId="0" applyNumberFormat="1" applyFont="1" applyFill="1" applyBorder="1" applyAlignment="1">
      <alignment vertical="center"/>
    </xf>
    <xf numFmtId="173" fontId="41" fillId="39" borderId="13" xfId="0" applyNumberFormat="1" applyFont="1" applyFill="1" applyBorder="1" applyAlignment="1">
      <alignment vertical="center"/>
    </xf>
    <xf numFmtId="173" fontId="35" fillId="40" borderId="13" xfId="0" applyNumberFormat="1" applyFont="1" applyFill="1" applyBorder="1" applyAlignment="1">
      <alignment vertical="center"/>
    </xf>
    <xf numFmtId="0" fontId="41" fillId="0" borderId="13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/>
    </xf>
    <xf numFmtId="0" fontId="97" fillId="0" borderId="10" xfId="0" applyFont="1" applyFill="1" applyBorder="1" applyAlignment="1">
      <alignment horizontal="center" vertical="center"/>
    </xf>
    <xf numFmtId="9" fontId="98" fillId="0" borderId="10" xfId="0" applyNumberFormat="1" applyFont="1" applyFill="1" applyBorder="1" applyAlignment="1">
      <alignment/>
    </xf>
    <xf numFmtId="3" fontId="44" fillId="0" borderId="0" xfId="0" applyNumberFormat="1" applyFont="1" applyBorder="1" applyAlignment="1">
      <alignment/>
    </xf>
    <xf numFmtId="3" fontId="39" fillId="0" borderId="10" xfId="0" applyNumberFormat="1" applyFont="1" applyBorder="1" applyAlignment="1">
      <alignment wrapText="1"/>
    </xf>
    <xf numFmtId="3" fontId="102" fillId="0" borderId="10" xfId="0" applyNumberFormat="1" applyFont="1" applyBorder="1" applyAlignment="1">
      <alignment/>
    </xf>
    <xf numFmtId="3" fontId="44" fillId="0" borderId="10" xfId="56" applyNumberFormat="1" applyFont="1" applyBorder="1">
      <alignment/>
      <protection/>
    </xf>
    <xf numFmtId="0" fontId="23" fillId="0" borderId="0" xfId="0" applyFont="1" applyAlignment="1">
      <alignment horizontal="center"/>
    </xf>
    <xf numFmtId="0" fontId="100" fillId="0" borderId="0" xfId="0" applyFont="1" applyBorder="1" applyAlignment="1">
      <alignment horizontal="right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101" fillId="0" borderId="0" xfId="0" applyFont="1" applyAlignment="1">
      <alignment horizontal="center" wrapText="1"/>
    </xf>
    <xf numFmtId="0" fontId="101" fillId="0" borderId="0" xfId="0" applyFont="1" applyAlignment="1">
      <alignment wrapText="1"/>
    </xf>
    <xf numFmtId="0" fontId="97" fillId="0" borderId="0" xfId="0" applyFont="1" applyAlignment="1">
      <alignment horizontal="right" wrapText="1"/>
    </xf>
    <xf numFmtId="0" fontId="41" fillId="0" borderId="0" xfId="0" applyFont="1" applyAlignment="1">
      <alignment horizontal="center" wrapText="1"/>
    </xf>
    <xf numFmtId="0" fontId="100" fillId="0" borderId="14" xfId="0" applyFont="1" applyBorder="1" applyAlignment="1">
      <alignment horizontal="right"/>
    </xf>
    <xf numFmtId="0" fontId="42" fillId="0" borderId="0" xfId="0" applyFont="1" applyAlignment="1">
      <alignment horizontal="center" wrapText="1"/>
    </xf>
    <xf numFmtId="0" fontId="100" fillId="0" borderId="0" xfId="0" applyFont="1" applyAlignment="1">
      <alignment horizontal="right"/>
    </xf>
    <xf numFmtId="0" fontId="43" fillId="0" borderId="0" xfId="0" applyFont="1" applyAlignment="1">
      <alignment horizontal="center" wrapText="1"/>
    </xf>
    <xf numFmtId="0" fontId="38" fillId="0" borderId="10" xfId="0" applyFont="1" applyBorder="1" applyAlignment="1">
      <alignment horizontal="right"/>
    </xf>
    <xf numFmtId="0" fontId="38" fillId="2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left" wrapText="1"/>
    </xf>
    <xf numFmtId="0" fontId="38" fillId="0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6" fillId="0" borderId="10" xfId="0" applyFont="1" applyBorder="1" applyAlignment="1">
      <alignment horizontal="left" wrapText="1"/>
    </xf>
    <xf numFmtId="0" fontId="43" fillId="0" borderId="10" xfId="0" applyFont="1" applyBorder="1" applyAlignment="1">
      <alignment/>
    </xf>
    <xf numFmtId="0" fontId="38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1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0" fontId="98" fillId="0" borderId="0" xfId="0" applyFont="1" applyAlignment="1">
      <alignment horizontal="center"/>
    </xf>
    <xf numFmtId="0" fontId="97" fillId="0" borderId="0" xfId="0" applyFont="1" applyAlignment="1">
      <alignment horizontal="right"/>
    </xf>
    <xf numFmtId="0" fontId="35" fillId="0" borderId="0" xfId="0" applyFont="1" applyFill="1" applyAlignment="1">
      <alignment horizontal="center" wrapText="1"/>
    </xf>
    <xf numFmtId="0" fontId="36" fillId="0" borderId="0" xfId="0" applyFont="1" applyAlignment="1">
      <alignment horizontal="center" wrapText="1"/>
    </xf>
    <xf numFmtId="0" fontId="38" fillId="0" borderId="0" xfId="56" applyFont="1" applyFill="1" applyBorder="1" applyAlignment="1">
      <alignment horizontal="right"/>
      <protection/>
    </xf>
    <xf numFmtId="0" fontId="104" fillId="0" borderId="0" xfId="56" applyFont="1" applyAlignment="1">
      <alignment horizontal="center" wrapText="1"/>
      <protection/>
    </xf>
    <xf numFmtId="0" fontId="50" fillId="0" borderId="0" xfId="56" applyFont="1" applyAlignment="1">
      <alignment horizontal="justify" wrapText="1"/>
      <protection/>
    </xf>
    <xf numFmtId="0" fontId="38" fillId="0" borderId="0" xfId="56" applyFont="1" applyBorder="1" applyAlignment="1">
      <alignment horizontal="right"/>
      <protection/>
    </xf>
    <xf numFmtId="0" fontId="49" fillId="0" borderId="10" xfId="56" applyFont="1" applyBorder="1" applyAlignment="1">
      <alignment horizontal="left"/>
      <protection/>
    </xf>
    <xf numFmtId="0" fontId="50" fillId="0" borderId="10" xfId="56" applyFont="1" applyBorder="1" applyAlignment="1">
      <alignment/>
      <protection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al_KTRSZJ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85.57421875" style="0" customWidth="1"/>
    <col min="2" max="2" width="16.7109375" style="0" customWidth="1"/>
  </cols>
  <sheetData>
    <row r="1" spans="1:2" ht="18">
      <c r="A1" s="346" t="s">
        <v>673</v>
      </c>
      <c r="B1" s="346"/>
    </row>
    <row r="2" ht="50.25" customHeight="1">
      <c r="A2" s="67" t="s">
        <v>503</v>
      </c>
    </row>
    <row r="4" spans="2:9" ht="15">
      <c r="B4" s="3"/>
      <c r="C4" s="3"/>
      <c r="D4" s="3"/>
      <c r="E4" s="3"/>
      <c r="F4" s="3"/>
      <c r="G4" s="3"/>
      <c r="H4" s="3"/>
      <c r="I4" s="3"/>
    </row>
    <row r="5" spans="1:9" ht="15">
      <c r="A5" s="40" t="s">
        <v>51</v>
      </c>
      <c r="B5" s="111" t="e">
        <f>#REF!</f>
        <v>#REF!</v>
      </c>
      <c r="C5" s="3"/>
      <c r="D5" s="3"/>
      <c r="E5" s="3"/>
      <c r="F5" s="3"/>
      <c r="G5" s="3"/>
      <c r="H5" s="3"/>
      <c r="I5" s="3"/>
    </row>
    <row r="6" spans="1:9" ht="15">
      <c r="A6" s="40" t="s">
        <v>52</v>
      </c>
      <c r="B6" s="111" t="e">
        <f>#REF!</f>
        <v>#REF!</v>
      </c>
      <c r="C6" s="3"/>
      <c r="D6" s="3"/>
      <c r="E6" s="3"/>
      <c r="F6" s="3"/>
      <c r="G6" s="3"/>
      <c r="H6" s="3"/>
      <c r="I6" s="3"/>
    </row>
    <row r="7" spans="1:9" ht="15">
      <c r="A7" s="40" t="s">
        <v>53</v>
      </c>
      <c r="B7" s="111" t="e">
        <f>#REF!</f>
        <v>#REF!</v>
      </c>
      <c r="C7" s="3"/>
      <c r="D7" s="3"/>
      <c r="E7" s="3"/>
      <c r="F7" s="3"/>
      <c r="G7" s="3"/>
      <c r="H7" s="3"/>
      <c r="I7" s="3"/>
    </row>
    <row r="8" spans="1:9" ht="15">
      <c r="A8" s="40" t="s">
        <v>54</v>
      </c>
      <c r="B8" s="111" t="e">
        <f>#REF!</f>
        <v>#REF!</v>
      </c>
      <c r="C8" s="3"/>
      <c r="D8" s="3"/>
      <c r="E8" s="3"/>
      <c r="F8" s="3"/>
      <c r="G8" s="3"/>
      <c r="H8" s="3"/>
      <c r="I8" s="3"/>
    </row>
    <row r="9" spans="1:9" ht="15">
      <c r="A9" s="40" t="s">
        <v>55</v>
      </c>
      <c r="B9" s="111" t="e">
        <f>#REF!</f>
        <v>#REF!</v>
      </c>
      <c r="C9" s="3"/>
      <c r="D9" s="3"/>
      <c r="E9" s="3"/>
      <c r="F9" s="3"/>
      <c r="G9" s="3"/>
      <c r="H9" s="3"/>
      <c r="I9" s="3"/>
    </row>
    <row r="10" spans="1:9" ht="15">
      <c r="A10" s="40" t="s">
        <v>56</v>
      </c>
      <c r="B10" s="111" t="e">
        <f>#REF!</f>
        <v>#REF!</v>
      </c>
      <c r="C10" s="3"/>
      <c r="D10" s="3"/>
      <c r="E10" s="3"/>
      <c r="F10" s="3"/>
      <c r="G10" s="3"/>
      <c r="H10" s="3"/>
      <c r="I10" s="3"/>
    </row>
    <row r="11" spans="1:9" ht="15">
      <c r="A11" s="40" t="s">
        <v>57</v>
      </c>
      <c r="B11" s="111" t="e">
        <f>#REF!</f>
        <v>#REF!</v>
      </c>
      <c r="C11" s="3"/>
      <c r="D11" s="3"/>
      <c r="E11" s="3"/>
      <c r="F11" s="3"/>
      <c r="G11" s="3"/>
      <c r="H11" s="3"/>
      <c r="I11" s="3"/>
    </row>
    <row r="12" spans="1:9" ht="15">
      <c r="A12" s="40" t="s">
        <v>58</v>
      </c>
      <c r="B12" s="111" t="e">
        <f>#REF!</f>
        <v>#REF!</v>
      </c>
      <c r="C12" s="3"/>
      <c r="D12" s="3"/>
      <c r="E12" s="3"/>
      <c r="F12" s="3"/>
      <c r="G12" s="3"/>
      <c r="H12" s="3"/>
      <c r="I12" s="3"/>
    </row>
    <row r="13" spans="1:9" ht="15">
      <c r="A13" s="41" t="s">
        <v>50</v>
      </c>
      <c r="B13" s="111" t="e">
        <f>#REF!</f>
        <v>#REF!</v>
      </c>
      <c r="C13" s="3"/>
      <c r="D13" s="3"/>
      <c r="E13" s="3"/>
      <c r="F13" s="3"/>
      <c r="G13" s="3"/>
      <c r="H13" s="3"/>
      <c r="I13" s="3"/>
    </row>
    <row r="14" spans="1:9" ht="15">
      <c r="A14" s="41" t="s">
        <v>59</v>
      </c>
      <c r="B14" s="111" t="e">
        <f>#REF!</f>
        <v>#REF!</v>
      </c>
      <c r="C14" s="3"/>
      <c r="D14" s="3"/>
      <c r="E14" s="3"/>
      <c r="F14" s="3"/>
      <c r="G14" s="3"/>
      <c r="H14" s="3"/>
      <c r="I14" s="3"/>
    </row>
    <row r="15" spans="1:9" ht="15">
      <c r="A15" s="70" t="s">
        <v>501</v>
      </c>
      <c r="B15" s="111" t="e">
        <f>#REF!</f>
        <v>#REF!</v>
      </c>
      <c r="C15" s="3"/>
      <c r="D15" s="3"/>
      <c r="E15" s="3"/>
      <c r="F15" s="3"/>
      <c r="G15" s="3"/>
      <c r="H15" s="3"/>
      <c r="I15" s="3"/>
    </row>
    <row r="16" spans="1:9" ht="15">
      <c r="A16" s="40" t="s">
        <v>61</v>
      </c>
      <c r="B16" s="40" t="e">
        <f>#REF!</f>
        <v>#REF!</v>
      </c>
      <c r="C16" s="3"/>
      <c r="D16" s="3"/>
      <c r="E16" s="3"/>
      <c r="F16" s="3"/>
      <c r="G16" s="3"/>
      <c r="H16" s="3"/>
      <c r="I16" s="3"/>
    </row>
    <row r="17" spans="1:9" ht="15">
      <c r="A17" s="40" t="s">
        <v>62</v>
      </c>
      <c r="B17" s="40" t="e">
        <f>#REF!</f>
        <v>#REF!</v>
      </c>
      <c r="C17" s="3"/>
      <c r="D17" s="3"/>
      <c r="E17" s="3"/>
      <c r="F17" s="3"/>
      <c r="G17" s="3"/>
      <c r="H17" s="3"/>
      <c r="I17" s="3"/>
    </row>
    <row r="18" spans="1:9" ht="15">
      <c r="A18" s="40" t="s">
        <v>63</v>
      </c>
      <c r="B18" s="40" t="e">
        <f>#REF!</f>
        <v>#REF!</v>
      </c>
      <c r="C18" s="3"/>
      <c r="D18" s="3"/>
      <c r="E18" s="3"/>
      <c r="F18" s="3"/>
      <c r="G18" s="3"/>
      <c r="H18" s="3"/>
      <c r="I18" s="3"/>
    </row>
    <row r="19" spans="1:9" ht="15">
      <c r="A19" s="40" t="s">
        <v>64</v>
      </c>
      <c r="B19" s="40" t="e">
        <f>#REF!</f>
        <v>#REF!</v>
      </c>
      <c r="C19" s="3"/>
      <c r="D19" s="3"/>
      <c r="E19" s="3"/>
      <c r="F19" s="3"/>
      <c r="G19" s="3"/>
      <c r="H19" s="3"/>
      <c r="I19" s="3"/>
    </row>
    <row r="20" spans="1:9" ht="15">
      <c r="A20" s="40" t="s">
        <v>65</v>
      </c>
      <c r="B20" s="40" t="e">
        <f>#REF!</f>
        <v>#REF!</v>
      </c>
      <c r="C20" s="3"/>
      <c r="D20" s="3"/>
      <c r="E20" s="3"/>
      <c r="F20" s="3"/>
      <c r="G20" s="3"/>
      <c r="H20" s="3"/>
      <c r="I20" s="3"/>
    </row>
    <row r="21" spans="1:9" ht="15">
      <c r="A21" s="40" t="s">
        <v>66</v>
      </c>
      <c r="B21" s="40" t="e">
        <f>#REF!</f>
        <v>#REF!</v>
      </c>
      <c r="C21" s="3"/>
      <c r="D21" s="3"/>
      <c r="E21" s="3"/>
      <c r="F21" s="3"/>
      <c r="G21" s="3"/>
      <c r="H21" s="3"/>
      <c r="I21" s="3"/>
    </row>
    <row r="22" spans="1:9" ht="15">
      <c r="A22" s="40" t="s">
        <v>67</v>
      </c>
      <c r="B22" s="40" t="e">
        <f>#REF!</f>
        <v>#REF!</v>
      </c>
      <c r="C22" s="3"/>
      <c r="D22" s="3"/>
      <c r="E22" s="3"/>
      <c r="F22" s="3"/>
      <c r="G22" s="3"/>
      <c r="H22" s="3"/>
      <c r="I22" s="3"/>
    </row>
    <row r="23" spans="1:9" ht="15">
      <c r="A23" s="41" t="s">
        <v>60</v>
      </c>
      <c r="B23" s="40" t="e">
        <f>#REF!</f>
        <v>#REF!</v>
      </c>
      <c r="C23" s="3"/>
      <c r="D23" s="3"/>
      <c r="E23" s="3"/>
      <c r="F23" s="3"/>
      <c r="G23" s="3"/>
      <c r="H23" s="3"/>
      <c r="I23" s="3"/>
    </row>
    <row r="24" spans="1:9" ht="15">
      <c r="A24" s="41" t="s">
        <v>68</v>
      </c>
      <c r="B24" s="40" t="e">
        <f>#REF!</f>
        <v>#REF!</v>
      </c>
      <c r="C24" s="3"/>
      <c r="D24" s="3"/>
      <c r="E24" s="3"/>
      <c r="F24" s="3"/>
      <c r="G24" s="3"/>
      <c r="H24" s="3"/>
      <c r="I24" s="3"/>
    </row>
    <row r="25" spans="1:9" ht="15">
      <c r="A25" s="70" t="s">
        <v>502</v>
      </c>
      <c r="B25" s="40" t="e">
        <f>#REF!</f>
        <v>#REF!</v>
      </c>
      <c r="C25" s="3"/>
      <c r="D25" s="3"/>
      <c r="E25" s="3"/>
      <c r="F25" s="3"/>
      <c r="G25" s="3"/>
      <c r="H25" s="3"/>
      <c r="I25" s="3"/>
    </row>
    <row r="26" spans="1:9" ht="15">
      <c r="A26" s="3"/>
      <c r="B26" s="3"/>
      <c r="C26" s="3"/>
      <c r="D26" s="3"/>
      <c r="E26" s="3"/>
      <c r="F26" s="3"/>
      <c r="G26" s="3"/>
      <c r="H26" s="3"/>
      <c r="I26" s="3"/>
    </row>
    <row r="27" spans="1:9" ht="15">
      <c r="A27" s="3"/>
      <c r="B27" s="3"/>
      <c r="C27" s="3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3"/>
      <c r="B29" s="3"/>
      <c r="C29" s="3"/>
      <c r="D29" s="3"/>
      <c r="E29" s="3"/>
      <c r="F29" s="3"/>
      <c r="G29" s="3"/>
      <c r="H29" s="3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3"/>
      <c r="B31" s="3"/>
      <c r="C31" s="3"/>
      <c r="D31" s="3"/>
      <c r="E31" s="3"/>
      <c r="F31" s="3"/>
      <c r="G31" s="3"/>
      <c r="H31" s="3"/>
      <c r="I31" s="3"/>
    </row>
    <row r="32" spans="1:9" ht="15">
      <c r="A32" s="3"/>
      <c r="B32" s="3"/>
      <c r="C32" s="3"/>
      <c r="D32" s="3"/>
      <c r="E32" s="3"/>
      <c r="F32" s="3"/>
      <c r="G32" s="3"/>
      <c r="H32" s="3"/>
      <c r="I32" s="3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23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3.8515625" style="172" bestFit="1" customWidth="1"/>
    <col min="2" max="2" width="32.421875" style="172" customWidth="1"/>
    <col min="3" max="3" width="14.57421875" style="172" customWidth="1"/>
    <col min="4" max="4" width="15.7109375" style="172" customWidth="1"/>
    <col min="5" max="5" width="15.140625" style="172" customWidth="1"/>
    <col min="6" max="16384" width="9.140625" style="172" customWidth="1"/>
  </cols>
  <sheetData>
    <row r="1" spans="2:5" ht="15.75">
      <c r="B1" s="381" t="s">
        <v>1021</v>
      </c>
      <c r="C1" s="381"/>
      <c r="D1" s="381"/>
      <c r="E1" s="381"/>
    </row>
    <row r="2" spans="2:5" ht="23.25" customHeight="1">
      <c r="B2" s="381" t="s">
        <v>770</v>
      </c>
      <c r="C2" s="381"/>
      <c r="D2" s="381"/>
      <c r="E2" s="381"/>
    </row>
    <row r="4" ht="15.75">
      <c r="B4" s="173" t="s">
        <v>631</v>
      </c>
    </row>
    <row r="5" spans="2:5" ht="15.75">
      <c r="B5" s="186" t="s">
        <v>771</v>
      </c>
      <c r="C5" s="174"/>
      <c r="D5" s="175"/>
      <c r="E5" s="175"/>
    </row>
    <row r="6" spans="2:5" ht="15.75">
      <c r="B6" s="176"/>
      <c r="C6" s="380" t="s">
        <v>1022</v>
      </c>
      <c r="D6" s="380"/>
      <c r="E6" s="380"/>
    </row>
    <row r="7" spans="1:5" s="306" customFormat="1" ht="15">
      <c r="A7" s="304"/>
      <c r="B7" s="305" t="s">
        <v>721</v>
      </c>
      <c r="C7" s="305" t="s">
        <v>722</v>
      </c>
      <c r="D7" s="305" t="s">
        <v>723</v>
      </c>
      <c r="E7" s="305" t="s">
        <v>724</v>
      </c>
    </row>
    <row r="8" spans="1:5" ht="15.75">
      <c r="A8" s="303" t="s">
        <v>674</v>
      </c>
      <c r="B8" s="185" t="s">
        <v>772</v>
      </c>
      <c r="C8" s="184" t="s">
        <v>1023</v>
      </c>
      <c r="D8" s="184" t="s">
        <v>1024</v>
      </c>
      <c r="E8" s="184" t="s">
        <v>1025</v>
      </c>
    </row>
    <row r="9" spans="1:5" ht="15.75">
      <c r="A9" s="303" t="s">
        <v>675</v>
      </c>
      <c r="B9" s="177" t="s">
        <v>773</v>
      </c>
      <c r="C9" s="177"/>
      <c r="D9" s="177"/>
      <c r="E9" s="178"/>
    </row>
    <row r="10" spans="1:5" ht="15.75">
      <c r="A10" s="303" t="s">
        <v>676</v>
      </c>
      <c r="B10" s="177" t="s">
        <v>774</v>
      </c>
      <c r="C10" s="177"/>
      <c r="D10" s="177"/>
      <c r="E10" s="178"/>
    </row>
    <row r="11" spans="1:5" ht="15.75">
      <c r="A11" s="303" t="s">
        <v>677</v>
      </c>
      <c r="B11" s="177" t="s">
        <v>775</v>
      </c>
      <c r="C11" s="177"/>
      <c r="D11" s="177"/>
      <c r="E11" s="178"/>
    </row>
    <row r="12" spans="1:5" ht="15.75">
      <c r="A12" s="303" t="s">
        <v>678</v>
      </c>
      <c r="B12" s="179" t="s">
        <v>25</v>
      </c>
      <c r="C12" s="179"/>
      <c r="D12" s="179"/>
      <c r="E12" s="180"/>
    </row>
    <row r="13" spans="1:5" ht="15.75">
      <c r="A13" s="303" t="s">
        <v>679</v>
      </c>
      <c r="B13" s="185" t="s">
        <v>776</v>
      </c>
      <c r="C13" s="184" t="s">
        <v>1023</v>
      </c>
      <c r="D13" s="184" t="s">
        <v>1024</v>
      </c>
      <c r="E13" s="184" t="s">
        <v>1025</v>
      </c>
    </row>
    <row r="14" spans="1:5" ht="15.75">
      <c r="A14" s="303" t="s">
        <v>680</v>
      </c>
      <c r="B14" s="177" t="s">
        <v>777</v>
      </c>
      <c r="C14" s="177"/>
      <c r="D14" s="178"/>
      <c r="E14" s="178"/>
    </row>
    <row r="15" spans="1:5" ht="15.75">
      <c r="A15" s="303" t="s">
        <v>681</v>
      </c>
      <c r="B15" s="177" t="s">
        <v>778</v>
      </c>
      <c r="C15" s="177"/>
      <c r="D15" s="178"/>
      <c r="E15" s="178"/>
    </row>
    <row r="16" spans="1:5" ht="15.75">
      <c r="A16" s="303" t="s">
        <v>682</v>
      </c>
      <c r="B16" s="177" t="s">
        <v>779</v>
      </c>
      <c r="C16" s="177"/>
      <c r="D16" s="178"/>
      <c r="E16" s="178"/>
    </row>
    <row r="17" spans="1:5" ht="15.75">
      <c r="A17" s="303" t="s">
        <v>683</v>
      </c>
      <c r="B17" s="177" t="s">
        <v>780</v>
      </c>
      <c r="C17" s="177"/>
      <c r="D17" s="178"/>
      <c r="E17" s="178"/>
    </row>
    <row r="18" spans="1:5" ht="15.75">
      <c r="A18" s="303" t="s">
        <v>684</v>
      </c>
      <c r="B18" s="177" t="s">
        <v>781</v>
      </c>
      <c r="C18" s="177"/>
      <c r="D18" s="178"/>
      <c r="E18" s="178"/>
    </row>
    <row r="19" spans="1:5" ht="15.75">
      <c r="A19" s="303" t="s">
        <v>685</v>
      </c>
      <c r="B19" s="177" t="s">
        <v>782</v>
      </c>
      <c r="C19" s="177"/>
      <c r="D19" s="178"/>
      <c r="E19" s="178"/>
    </row>
    <row r="20" spans="1:5" ht="15.75">
      <c r="A20" s="303" t="s">
        <v>686</v>
      </c>
      <c r="B20" s="179" t="s">
        <v>25</v>
      </c>
      <c r="C20" s="179"/>
      <c r="D20" s="180"/>
      <c r="E20" s="180"/>
    </row>
    <row r="21" spans="2:5" ht="15.75">
      <c r="B21" s="181"/>
      <c r="C21" s="181"/>
      <c r="D21" s="181"/>
      <c r="E21" s="181"/>
    </row>
    <row r="23" ht="15.75">
      <c r="B23" s="183" t="s">
        <v>1026</v>
      </c>
    </row>
  </sheetData>
  <sheetProtection/>
  <mergeCells count="3">
    <mergeCell ref="B1:E1"/>
    <mergeCell ref="B2:E2"/>
    <mergeCell ref="C6:E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4"/>
  <sheetViews>
    <sheetView zoomScalePageLayoutView="0" workbookViewId="0" topLeftCell="A1">
      <selection activeCell="B3" sqref="B3:D3"/>
    </sheetView>
  </sheetViews>
  <sheetFormatPr defaultColWidth="9.140625" defaultRowHeight="15"/>
  <cols>
    <col min="1" max="1" width="3.7109375" style="117" customWidth="1"/>
    <col min="2" max="2" width="92.8515625" style="117" customWidth="1"/>
    <col min="3" max="3" width="17.00390625" style="117" customWidth="1"/>
    <col min="4" max="4" width="14.140625" style="117" customWidth="1"/>
    <col min="5" max="16384" width="9.140625" style="117" customWidth="1"/>
  </cols>
  <sheetData>
    <row r="1" spans="2:4" ht="25.5" customHeight="1">
      <c r="B1" s="348" t="s">
        <v>1040</v>
      </c>
      <c r="C1" s="348"/>
      <c r="D1" s="348"/>
    </row>
    <row r="2" spans="2:4" ht="23.25" customHeight="1">
      <c r="B2" s="348" t="s">
        <v>783</v>
      </c>
      <c r="C2" s="348"/>
      <c r="D2" s="348"/>
    </row>
    <row r="3" spans="2:4" ht="15">
      <c r="B3" s="354" t="s">
        <v>1049</v>
      </c>
      <c r="C3" s="354"/>
      <c r="D3" s="354"/>
    </row>
    <row r="4" spans="1:4" ht="15">
      <c r="A4" s="124"/>
      <c r="B4" s="212" t="s">
        <v>721</v>
      </c>
      <c r="C4" s="212" t="s">
        <v>722</v>
      </c>
      <c r="D4" s="212" t="s">
        <v>723</v>
      </c>
    </row>
    <row r="5" spans="1:4" ht="64.5" customHeight="1">
      <c r="A5" s="124"/>
      <c r="B5" s="188" t="s">
        <v>784</v>
      </c>
      <c r="C5" s="188" t="s">
        <v>893</v>
      </c>
      <c r="D5" s="188" t="s">
        <v>894</v>
      </c>
    </row>
    <row r="6" spans="1:4" ht="19.5" customHeight="1">
      <c r="A6" s="124" t="s">
        <v>674</v>
      </c>
      <c r="B6" s="189" t="s">
        <v>785</v>
      </c>
      <c r="C6" s="190">
        <v>1</v>
      </c>
      <c r="D6" s="190">
        <f aca="true" t="shared" si="0" ref="D6:D32">SUM(C6:C6)</f>
        <v>1</v>
      </c>
    </row>
    <row r="7" spans="1:4" ht="19.5" customHeight="1">
      <c r="A7" s="124" t="s">
        <v>675</v>
      </c>
      <c r="B7" s="189" t="s">
        <v>786</v>
      </c>
      <c r="C7" s="190">
        <v>2</v>
      </c>
      <c r="D7" s="190">
        <f t="shared" si="0"/>
        <v>2</v>
      </c>
    </row>
    <row r="8" spans="1:4" ht="19.5" customHeight="1">
      <c r="A8" s="124" t="s">
        <v>676</v>
      </c>
      <c r="B8" s="189" t="s">
        <v>787</v>
      </c>
      <c r="C8" s="190">
        <v>8</v>
      </c>
      <c r="D8" s="190">
        <f t="shared" si="0"/>
        <v>8</v>
      </c>
    </row>
    <row r="9" spans="1:4" ht="19.5" customHeight="1">
      <c r="A9" s="124" t="s">
        <v>677</v>
      </c>
      <c r="B9" s="189" t="s">
        <v>788</v>
      </c>
      <c r="C9" s="190"/>
      <c r="D9" s="190">
        <f t="shared" si="0"/>
        <v>0</v>
      </c>
    </row>
    <row r="10" spans="1:4" ht="19.5" customHeight="1">
      <c r="A10" s="124" t="s">
        <v>678</v>
      </c>
      <c r="B10" s="187" t="s">
        <v>789</v>
      </c>
      <c r="C10" s="190">
        <f>SUM(C6:C9)</f>
        <v>11</v>
      </c>
      <c r="D10" s="190">
        <f t="shared" si="0"/>
        <v>11</v>
      </c>
    </row>
    <row r="11" spans="1:4" ht="19.5" customHeight="1">
      <c r="A11" s="124" t="s">
        <v>679</v>
      </c>
      <c r="B11" s="189" t="s">
        <v>790</v>
      </c>
      <c r="C11" s="190"/>
      <c r="D11" s="190">
        <f t="shared" si="0"/>
        <v>0</v>
      </c>
    </row>
    <row r="12" spans="1:4" ht="19.5" customHeight="1">
      <c r="A12" s="124" t="s">
        <v>680</v>
      </c>
      <c r="B12" s="189" t="s">
        <v>791</v>
      </c>
      <c r="C12" s="190"/>
      <c r="D12" s="190">
        <f t="shared" si="0"/>
        <v>0</v>
      </c>
    </row>
    <row r="13" spans="1:4" ht="19.5" customHeight="1">
      <c r="A13" s="124" t="s">
        <v>681</v>
      </c>
      <c r="B13" s="189" t="s">
        <v>792</v>
      </c>
      <c r="C13" s="190"/>
      <c r="D13" s="190">
        <f t="shared" si="0"/>
        <v>0</v>
      </c>
    </row>
    <row r="14" spans="1:4" ht="19.5" customHeight="1">
      <c r="A14" s="124" t="s">
        <v>682</v>
      </c>
      <c r="B14" s="189" t="s">
        <v>793</v>
      </c>
      <c r="C14" s="190"/>
      <c r="D14" s="190">
        <f t="shared" si="0"/>
        <v>0</v>
      </c>
    </row>
    <row r="15" spans="1:4" ht="19.5" customHeight="1">
      <c r="A15" s="124" t="s">
        <v>683</v>
      </c>
      <c r="B15" s="189" t="s">
        <v>794</v>
      </c>
      <c r="C15" s="190"/>
      <c r="D15" s="190">
        <f t="shared" si="0"/>
        <v>0</v>
      </c>
    </row>
    <row r="16" spans="1:4" ht="19.5" customHeight="1">
      <c r="A16" s="124" t="s">
        <v>684</v>
      </c>
      <c r="B16" s="189" t="s">
        <v>795</v>
      </c>
      <c r="C16" s="190"/>
      <c r="D16" s="190">
        <f t="shared" si="0"/>
        <v>0</v>
      </c>
    </row>
    <row r="17" spans="1:4" ht="19.5" customHeight="1">
      <c r="A17" s="124" t="s">
        <v>685</v>
      </c>
      <c r="B17" s="189" t="s">
        <v>796</v>
      </c>
      <c r="C17" s="190"/>
      <c r="D17" s="190">
        <f t="shared" si="0"/>
        <v>0</v>
      </c>
    </row>
    <row r="18" spans="1:4" ht="19.5" customHeight="1">
      <c r="A18" s="124" t="s">
        <v>686</v>
      </c>
      <c r="B18" s="187" t="s">
        <v>797</v>
      </c>
      <c r="C18" s="190">
        <f>SUM(C11:C17)</f>
        <v>0</v>
      </c>
      <c r="D18" s="190">
        <f t="shared" si="0"/>
        <v>0</v>
      </c>
    </row>
    <row r="19" spans="1:4" ht="19.5" customHeight="1">
      <c r="A19" s="124" t="s">
        <v>687</v>
      </c>
      <c r="B19" s="189" t="s">
        <v>895</v>
      </c>
      <c r="C19" s="190"/>
      <c r="D19" s="190">
        <f t="shared" si="0"/>
        <v>0</v>
      </c>
    </row>
    <row r="20" spans="1:4" ht="19.5" customHeight="1">
      <c r="A20" s="124" t="s">
        <v>688</v>
      </c>
      <c r="B20" s="189" t="s">
        <v>798</v>
      </c>
      <c r="C20" s="190"/>
      <c r="D20" s="190">
        <f t="shared" si="0"/>
        <v>0</v>
      </c>
    </row>
    <row r="21" spans="1:4" ht="19.5" customHeight="1">
      <c r="A21" s="124" t="s">
        <v>689</v>
      </c>
      <c r="B21" s="189" t="s">
        <v>799</v>
      </c>
      <c r="C21" s="190"/>
      <c r="D21" s="190">
        <f t="shared" si="0"/>
        <v>0</v>
      </c>
    </row>
    <row r="22" spans="1:7" ht="19.5" customHeight="1">
      <c r="A22" s="124" t="s">
        <v>690</v>
      </c>
      <c r="B22" s="187" t="s">
        <v>800</v>
      </c>
      <c r="C22" s="190">
        <f>SUM(C19:C21)</f>
        <v>0</v>
      </c>
      <c r="D22" s="190">
        <f t="shared" si="0"/>
        <v>0</v>
      </c>
      <c r="G22" s="215"/>
    </row>
    <row r="23" spans="1:4" ht="19.5" customHeight="1">
      <c r="A23" s="124" t="s">
        <v>691</v>
      </c>
      <c r="B23" s="189" t="s">
        <v>801</v>
      </c>
      <c r="C23" s="190"/>
      <c r="D23" s="190">
        <f t="shared" si="0"/>
        <v>0</v>
      </c>
    </row>
    <row r="24" spans="1:4" ht="19.5" customHeight="1">
      <c r="A24" s="124" t="s">
        <v>692</v>
      </c>
      <c r="B24" s="189" t="s">
        <v>802</v>
      </c>
      <c r="C24" s="190"/>
      <c r="D24" s="190">
        <f t="shared" si="0"/>
        <v>0</v>
      </c>
    </row>
    <row r="25" spans="1:4" ht="20.25" customHeight="1">
      <c r="A25" s="124" t="s">
        <v>693</v>
      </c>
      <c r="B25" s="189" t="s">
        <v>896</v>
      </c>
      <c r="C25" s="190"/>
      <c r="D25" s="190">
        <f t="shared" si="0"/>
        <v>0</v>
      </c>
    </row>
    <row r="26" spans="1:4" ht="19.5" customHeight="1">
      <c r="A26" s="124" t="s">
        <v>694</v>
      </c>
      <c r="B26" s="187" t="s">
        <v>803</v>
      </c>
      <c r="C26" s="190">
        <f>SUM(C23:C25)</f>
        <v>0</v>
      </c>
      <c r="D26" s="190">
        <f t="shared" si="0"/>
        <v>0</v>
      </c>
    </row>
    <row r="27" spans="1:4" ht="27.75" customHeight="1">
      <c r="A27" s="124" t="s">
        <v>695</v>
      </c>
      <c r="B27" s="187" t="s">
        <v>804</v>
      </c>
      <c r="C27" s="191">
        <f>SUM(C26,C22,C18,C10)</f>
        <v>11</v>
      </c>
      <c r="D27" s="190">
        <f t="shared" si="0"/>
        <v>11</v>
      </c>
    </row>
    <row r="28" spans="1:4" ht="24" customHeight="1">
      <c r="A28" s="124" t="s">
        <v>696</v>
      </c>
      <c r="B28" s="189" t="s">
        <v>805</v>
      </c>
      <c r="C28" s="190"/>
      <c r="D28" s="190">
        <f t="shared" si="0"/>
        <v>0</v>
      </c>
    </row>
    <row r="29" spans="1:4" ht="27" customHeight="1">
      <c r="A29" s="124" t="s">
        <v>697</v>
      </c>
      <c r="B29" s="189" t="s">
        <v>806</v>
      </c>
      <c r="C29" s="190"/>
      <c r="D29" s="190">
        <f t="shared" si="0"/>
        <v>0</v>
      </c>
    </row>
    <row r="30" spans="1:4" ht="19.5" customHeight="1">
      <c r="A30" s="124" t="s">
        <v>698</v>
      </c>
      <c r="B30" s="189" t="s">
        <v>807</v>
      </c>
      <c r="C30" s="190"/>
      <c r="D30" s="190">
        <f t="shared" si="0"/>
        <v>0</v>
      </c>
    </row>
    <row r="31" spans="1:4" ht="19.5" customHeight="1">
      <c r="A31" s="124" t="s">
        <v>699</v>
      </c>
      <c r="B31" s="189" t="s">
        <v>808</v>
      </c>
      <c r="C31" s="190"/>
      <c r="D31" s="190">
        <f t="shared" si="0"/>
        <v>0</v>
      </c>
    </row>
    <row r="32" spans="1:4" ht="30" customHeight="1">
      <c r="A32" s="124" t="s">
        <v>700</v>
      </c>
      <c r="B32" s="187" t="s">
        <v>809</v>
      </c>
      <c r="C32" s="190">
        <f>SUM(C28:C31)</f>
        <v>0</v>
      </c>
      <c r="D32" s="190">
        <f t="shared" si="0"/>
        <v>0</v>
      </c>
    </row>
    <row r="33" ht="15">
      <c r="B33" s="214"/>
    </row>
    <row r="34" ht="15">
      <c r="B34" s="118"/>
    </row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fitToHeight="1" fitToWidth="1" horizontalDpi="600" verticalDpi="6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6"/>
  <sheetViews>
    <sheetView tabSelected="1" zoomScalePageLayoutView="0" workbookViewId="0" topLeftCell="A1">
      <selection activeCell="D10" sqref="D10:H10"/>
    </sheetView>
  </sheetViews>
  <sheetFormatPr defaultColWidth="9.140625" defaultRowHeight="15"/>
  <cols>
    <col min="1" max="1" width="3.57421875" style="307" bestFit="1" customWidth="1"/>
    <col min="2" max="2" width="90.28125" style="172" customWidth="1"/>
    <col min="3" max="3" width="13.7109375" style="172" customWidth="1"/>
    <col min="4" max="8" width="9.140625" style="172" customWidth="1"/>
    <col min="9" max="9" width="16.57421875" style="172" customWidth="1"/>
    <col min="10" max="16384" width="9.140625" style="172" customWidth="1"/>
  </cols>
  <sheetData>
    <row r="1" spans="2:9" ht="15.75">
      <c r="B1" s="381" t="s">
        <v>1051</v>
      </c>
      <c r="C1" s="381"/>
      <c r="D1" s="381"/>
      <c r="E1" s="381"/>
      <c r="F1" s="381"/>
      <c r="G1" s="381"/>
      <c r="H1" s="381"/>
      <c r="I1" s="381"/>
    </row>
    <row r="2" spans="2:9" ht="24" customHeight="1">
      <c r="B2" s="381" t="s">
        <v>980</v>
      </c>
      <c r="C2" s="381"/>
      <c r="D2" s="381"/>
      <c r="E2" s="381"/>
      <c r="F2" s="381"/>
      <c r="G2" s="381"/>
      <c r="H2" s="381"/>
      <c r="I2" s="381"/>
    </row>
    <row r="4" spans="2:9" ht="30.75" customHeight="1">
      <c r="B4" s="382" t="s">
        <v>991</v>
      </c>
      <c r="C4" s="382"/>
      <c r="D4" s="382"/>
      <c r="E4" s="382"/>
      <c r="F4" s="382"/>
      <c r="G4" s="382"/>
      <c r="H4" s="382"/>
      <c r="I4" s="382"/>
    </row>
    <row r="5" spans="2:9" ht="15.75">
      <c r="B5" s="232"/>
      <c r="C5" s="233"/>
      <c r="D5" s="233"/>
      <c r="E5" s="233"/>
      <c r="F5" s="233"/>
      <c r="G5" s="233"/>
      <c r="H5" s="233"/>
      <c r="I5" s="233"/>
    </row>
    <row r="6" spans="2:9" ht="15.75">
      <c r="B6" s="234"/>
      <c r="C6" s="182"/>
      <c r="D6" s="182"/>
      <c r="E6" s="383" t="s">
        <v>1052</v>
      </c>
      <c r="F6" s="383"/>
      <c r="G6" s="383"/>
      <c r="H6" s="383"/>
      <c r="I6" s="383"/>
    </row>
    <row r="7" spans="1:9" s="306" customFormat="1" ht="15">
      <c r="A7" s="304"/>
      <c r="B7" s="305" t="s">
        <v>721</v>
      </c>
      <c r="C7" s="136" t="s">
        <v>722</v>
      </c>
      <c r="D7" s="136" t="s">
        <v>723</v>
      </c>
      <c r="E7" s="136" t="s">
        <v>724</v>
      </c>
      <c r="F7" s="136" t="s">
        <v>720</v>
      </c>
      <c r="G7" s="136" t="s">
        <v>725</v>
      </c>
      <c r="H7" s="136" t="s">
        <v>899</v>
      </c>
      <c r="I7" s="136" t="s">
        <v>900</v>
      </c>
    </row>
    <row r="8" spans="1:9" ht="15.75">
      <c r="A8" s="308" t="s">
        <v>674</v>
      </c>
      <c r="B8" s="384" t="s">
        <v>981</v>
      </c>
      <c r="C8" s="384"/>
      <c r="D8" s="235" t="s">
        <v>982</v>
      </c>
      <c r="E8" s="235" t="s">
        <v>983</v>
      </c>
      <c r="F8" s="235" t="s">
        <v>992</v>
      </c>
      <c r="G8" s="235" t="s">
        <v>1027</v>
      </c>
      <c r="H8" s="235" t="s">
        <v>1053</v>
      </c>
      <c r="I8" s="235" t="s">
        <v>984</v>
      </c>
    </row>
    <row r="9" spans="1:9" ht="15.75">
      <c r="A9" s="308" t="s">
        <v>675</v>
      </c>
      <c r="B9" s="385" t="s">
        <v>985</v>
      </c>
      <c r="C9" s="385"/>
      <c r="D9" s="236"/>
      <c r="E9" s="236"/>
      <c r="F9" s="236"/>
      <c r="G9" s="236"/>
      <c r="H9" s="236"/>
      <c r="I9" s="236"/>
    </row>
    <row r="10" spans="1:9" ht="31.5">
      <c r="A10" s="308" t="s">
        <v>676</v>
      </c>
      <c r="B10" s="237" t="s">
        <v>986</v>
      </c>
      <c r="C10" s="238" t="s">
        <v>987</v>
      </c>
      <c r="D10" s="235" t="s">
        <v>982</v>
      </c>
      <c r="E10" s="235" t="s">
        <v>983</v>
      </c>
      <c r="F10" s="235" t="s">
        <v>992</v>
      </c>
      <c r="G10" s="235" t="s">
        <v>1027</v>
      </c>
      <c r="H10" s="235" t="s">
        <v>1053</v>
      </c>
      <c r="I10" s="235" t="s">
        <v>984</v>
      </c>
    </row>
    <row r="11" spans="1:9" ht="15.75">
      <c r="A11" s="308" t="s">
        <v>677</v>
      </c>
      <c r="B11" s="239" t="s">
        <v>988</v>
      </c>
      <c r="C11" s="240"/>
      <c r="D11" s="240"/>
      <c r="E11" s="240"/>
      <c r="F11" s="240"/>
      <c r="G11" s="240"/>
      <c r="H11" s="240"/>
      <c r="I11" s="240"/>
    </row>
    <row r="12" spans="1:9" ht="15.75">
      <c r="A12" s="308" t="s">
        <v>678</v>
      </c>
      <c r="B12" s="240"/>
      <c r="C12" s="240"/>
      <c r="D12" s="240"/>
      <c r="E12" s="240"/>
      <c r="F12" s="240"/>
      <c r="G12" s="240"/>
      <c r="H12" s="240"/>
      <c r="I12" s="240"/>
    </row>
    <row r="13" spans="1:9" ht="15.75">
      <c r="A13" s="308" t="s">
        <v>679</v>
      </c>
      <c r="B13" s="240"/>
      <c r="C13" s="240"/>
      <c r="D13" s="240"/>
      <c r="E13" s="240"/>
      <c r="F13" s="240"/>
      <c r="G13" s="240"/>
      <c r="H13" s="240"/>
      <c r="I13" s="240"/>
    </row>
    <row r="14" spans="1:9" ht="15.75">
      <c r="A14" s="308" t="s">
        <v>680</v>
      </c>
      <c r="B14" s="240"/>
      <c r="C14" s="240"/>
      <c r="D14" s="240"/>
      <c r="E14" s="240"/>
      <c r="F14" s="240"/>
      <c r="G14" s="240"/>
      <c r="H14" s="240"/>
      <c r="I14" s="240"/>
    </row>
    <row r="15" spans="1:9" ht="15.75">
      <c r="A15" s="308" t="s">
        <v>681</v>
      </c>
      <c r="B15" s="240"/>
      <c r="C15" s="240"/>
      <c r="D15" s="240"/>
      <c r="E15" s="240"/>
      <c r="F15" s="240"/>
      <c r="G15" s="240"/>
      <c r="H15" s="240"/>
      <c r="I15" s="240"/>
    </row>
    <row r="16" spans="1:9" ht="15.75">
      <c r="A16" s="308" t="s">
        <v>682</v>
      </c>
      <c r="B16" s="240"/>
      <c r="C16" s="240"/>
      <c r="D16" s="240"/>
      <c r="E16" s="240"/>
      <c r="F16" s="240"/>
      <c r="G16" s="240"/>
      <c r="H16" s="240"/>
      <c r="I16" s="240"/>
    </row>
    <row r="17" spans="1:9" ht="15.75">
      <c r="A17" s="308" t="s">
        <v>683</v>
      </c>
      <c r="B17" s="240"/>
      <c r="C17" s="240"/>
      <c r="D17" s="240"/>
      <c r="E17" s="240"/>
      <c r="F17" s="240"/>
      <c r="G17" s="240"/>
      <c r="H17" s="240"/>
      <c r="I17" s="240"/>
    </row>
    <row r="18" spans="1:9" ht="15.75">
      <c r="A18" s="308" t="s">
        <v>684</v>
      </c>
      <c r="B18" s="239" t="s">
        <v>989</v>
      </c>
      <c r="C18" s="240"/>
      <c r="D18" s="240"/>
      <c r="E18" s="240"/>
      <c r="F18" s="240"/>
      <c r="G18" s="240"/>
      <c r="H18" s="240"/>
      <c r="I18" s="240"/>
    </row>
    <row r="19" spans="1:9" ht="15.75">
      <c r="A19" s="308" t="s">
        <v>685</v>
      </c>
      <c r="B19" s="240"/>
      <c r="C19" s="240"/>
      <c r="D19" s="240"/>
      <c r="E19" s="240"/>
      <c r="F19" s="240"/>
      <c r="G19" s="240"/>
      <c r="H19" s="240"/>
      <c r="I19" s="240"/>
    </row>
    <row r="20" spans="1:9" ht="15.75">
      <c r="A20" s="308" t="s">
        <v>686</v>
      </c>
      <c r="B20" s="240"/>
      <c r="C20" s="240"/>
      <c r="D20" s="240"/>
      <c r="E20" s="240"/>
      <c r="F20" s="240"/>
      <c r="G20" s="240"/>
      <c r="H20" s="240"/>
      <c r="I20" s="240"/>
    </row>
    <row r="21" spans="1:9" ht="15.75">
      <c r="A21" s="308" t="s">
        <v>687</v>
      </c>
      <c r="B21" s="240"/>
      <c r="C21" s="240"/>
      <c r="D21" s="240"/>
      <c r="E21" s="240"/>
      <c r="F21" s="240"/>
      <c r="G21" s="240"/>
      <c r="H21" s="240"/>
      <c r="I21" s="240"/>
    </row>
    <row r="22" spans="1:9" ht="15.75">
      <c r="A22" s="308" t="s">
        <v>688</v>
      </c>
      <c r="B22" s="240"/>
      <c r="C22" s="240"/>
      <c r="D22" s="240"/>
      <c r="E22" s="240"/>
      <c r="F22" s="240"/>
      <c r="G22" s="240"/>
      <c r="H22" s="240"/>
      <c r="I22" s="240"/>
    </row>
    <row r="23" spans="1:9" ht="15.75">
      <c r="A23" s="308" t="s">
        <v>689</v>
      </c>
      <c r="B23" s="241" t="s">
        <v>990</v>
      </c>
      <c r="C23" s="242"/>
      <c r="D23" s="242"/>
      <c r="E23" s="242"/>
      <c r="F23" s="242"/>
      <c r="G23" s="242"/>
      <c r="H23" s="242"/>
      <c r="I23" s="242"/>
    </row>
    <row r="24" spans="2:9" ht="15.75">
      <c r="B24" s="182"/>
      <c r="C24" s="182"/>
      <c r="D24" s="182"/>
      <c r="E24" s="182"/>
      <c r="F24" s="182"/>
      <c r="G24" s="182"/>
      <c r="H24" s="182"/>
      <c r="I24" s="182"/>
    </row>
    <row r="25" spans="2:9" ht="15.75">
      <c r="B25" s="182"/>
      <c r="C25" s="182"/>
      <c r="D25" s="182"/>
      <c r="E25" s="182"/>
      <c r="F25" s="182"/>
      <c r="G25" s="182"/>
      <c r="H25" s="182"/>
      <c r="I25" s="182"/>
    </row>
    <row r="26" spans="2:9" ht="15.75">
      <c r="B26" s="183" t="s">
        <v>1028</v>
      </c>
      <c r="C26" s="182"/>
      <c r="D26" s="182"/>
      <c r="E26" s="182"/>
      <c r="F26" s="182"/>
      <c r="G26" s="182"/>
      <c r="H26" s="182"/>
      <c r="I26" s="182"/>
    </row>
  </sheetData>
  <sheetProtection/>
  <mergeCells count="6">
    <mergeCell ref="B1:I1"/>
    <mergeCell ref="B2:I2"/>
    <mergeCell ref="B4:I4"/>
    <mergeCell ref="E6:I6"/>
    <mergeCell ref="B8:C8"/>
    <mergeCell ref="B9:C9"/>
  </mergeCell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selection activeCell="I32" sqref="I32"/>
    </sheetView>
  </sheetViews>
  <sheetFormatPr defaultColWidth="9.140625" defaultRowHeight="15"/>
  <cols>
    <col min="1" max="1" width="59.28125" style="0" customWidth="1"/>
    <col min="2" max="2" width="8.421875" style="0" customWidth="1"/>
    <col min="3" max="3" width="15.421875" style="0" customWidth="1"/>
    <col min="4" max="4" width="14.28125" style="0" customWidth="1"/>
    <col min="5" max="5" width="13.57421875" style="0" customWidth="1"/>
    <col min="6" max="6" width="12.57421875" style="0" customWidth="1"/>
    <col min="7" max="7" width="13.57421875" style="0" customWidth="1"/>
    <col min="8" max="8" width="11.140625" style="0" customWidth="1"/>
    <col min="9" max="9" width="10.8515625" style="0" customWidth="1"/>
    <col min="10" max="10" width="11.421875" style="0" customWidth="1"/>
  </cols>
  <sheetData>
    <row r="1" spans="1:10" ht="30" customHeight="1">
      <c r="A1" s="388" t="s">
        <v>548</v>
      </c>
      <c r="B1" s="389"/>
      <c r="C1" s="389"/>
      <c r="D1" s="389"/>
      <c r="E1" s="389"/>
      <c r="F1" s="389"/>
      <c r="G1" s="389"/>
      <c r="H1" s="389"/>
      <c r="I1" s="389"/>
      <c r="J1" s="389"/>
    </row>
    <row r="2" spans="1:10" ht="46.5" customHeight="1">
      <c r="A2" s="386" t="s">
        <v>0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ht="16.5" customHeight="1">
      <c r="A3" s="67"/>
      <c r="B3" s="68"/>
      <c r="C3" s="68"/>
      <c r="D3" s="68"/>
      <c r="E3" s="68"/>
      <c r="F3" s="68"/>
      <c r="G3" s="68"/>
      <c r="H3" s="68"/>
      <c r="I3" s="68"/>
      <c r="J3" s="68"/>
    </row>
    <row r="4" ht="15">
      <c r="A4" s="3" t="s">
        <v>631</v>
      </c>
    </row>
    <row r="5" spans="1:10" ht="61.5" customHeight="1">
      <c r="A5" s="1" t="s">
        <v>69</v>
      </c>
      <c r="B5" s="2" t="s">
        <v>70</v>
      </c>
      <c r="C5" s="57" t="s">
        <v>603</v>
      </c>
      <c r="D5" s="57" t="s">
        <v>606</v>
      </c>
      <c r="E5" s="57" t="s">
        <v>607</v>
      </c>
      <c r="F5" s="57" t="s">
        <v>608</v>
      </c>
      <c r="G5" s="57" t="s">
        <v>616</v>
      </c>
      <c r="H5" s="57" t="s">
        <v>604</v>
      </c>
      <c r="I5" s="57" t="s">
        <v>605</v>
      </c>
      <c r="J5" s="57" t="s">
        <v>609</v>
      </c>
    </row>
    <row r="6" spans="1:10" ht="38.25">
      <c r="A6" s="40"/>
      <c r="B6" s="40"/>
      <c r="C6" s="40"/>
      <c r="D6" s="40"/>
      <c r="E6" s="40"/>
      <c r="F6" s="62" t="s">
        <v>617</v>
      </c>
      <c r="G6" s="61"/>
      <c r="H6" s="40"/>
      <c r="I6" s="40"/>
      <c r="J6" s="40"/>
    </row>
    <row r="7" spans="1:10" ht="15">
      <c r="A7" s="40"/>
      <c r="B7" s="40"/>
      <c r="C7" s="40"/>
      <c r="D7" s="40"/>
      <c r="E7" s="40"/>
      <c r="F7" s="40"/>
      <c r="G7" s="40"/>
      <c r="H7" s="40"/>
      <c r="I7" s="40"/>
      <c r="J7" s="40"/>
    </row>
    <row r="8" spans="1:10" ht="15">
      <c r="A8" s="40"/>
      <c r="B8" s="40"/>
      <c r="C8" s="40"/>
      <c r="D8" s="40"/>
      <c r="E8" s="40"/>
      <c r="F8" s="40"/>
      <c r="G8" s="40"/>
      <c r="H8" s="40"/>
      <c r="I8" s="40"/>
      <c r="J8" s="40"/>
    </row>
    <row r="9" spans="1:10" ht="15">
      <c r="A9" s="40"/>
      <c r="B9" s="40"/>
      <c r="C9" s="40"/>
      <c r="D9" s="40"/>
      <c r="E9" s="40"/>
      <c r="F9" s="40"/>
      <c r="G9" s="40"/>
      <c r="H9" s="40"/>
      <c r="I9" s="40"/>
      <c r="J9" s="40"/>
    </row>
    <row r="10" spans="1:10" ht="15">
      <c r="A10" s="12" t="s">
        <v>172</v>
      </c>
      <c r="B10" s="5" t="s">
        <v>173</v>
      </c>
      <c r="C10" s="40"/>
      <c r="D10" s="40"/>
      <c r="E10" s="40"/>
      <c r="F10" s="40"/>
      <c r="G10" s="40"/>
      <c r="H10" s="40"/>
      <c r="I10" s="40"/>
      <c r="J10" s="40"/>
    </row>
    <row r="11" spans="1:10" ht="15">
      <c r="A11" s="12"/>
      <c r="B11" s="5"/>
      <c r="C11" s="40"/>
      <c r="D11" s="40"/>
      <c r="E11" s="40"/>
      <c r="F11" s="40"/>
      <c r="G11" s="40"/>
      <c r="H11" s="40"/>
      <c r="I11" s="40"/>
      <c r="J11" s="40"/>
    </row>
    <row r="12" spans="1:10" ht="15">
      <c r="A12" s="12"/>
      <c r="B12" s="5"/>
      <c r="C12" s="40"/>
      <c r="D12" s="40"/>
      <c r="E12" s="40"/>
      <c r="F12" s="40"/>
      <c r="G12" s="40"/>
      <c r="H12" s="40"/>
      <c r="I12" s="40"/>
      <c r="J12" s="40"/>
    </row>
    <row r="13" spans="1:10" ht="15">
      <c r="A13" s="12"/>
      <c r="B13" s="5"/>
      <c r="C13" s="40"/>
      <c r="D13" s="40"/>
      <c r="E13" s="40"/>
      <c r="F13" s="40"/>
      <c r="G13" s="40"/>
      <c r="H13" s="40"/>
      <c r="I13" s="40"/>
      <c r="J13" s="40"/>
    </row>
    <row r="14" spans="1:10" ht="15">
      <c r="A14" s="12"/>
      <c r="B14" s="5"/>
      <c r="C14" s="40"/>
      <c r="D14" s="40"/>
      <c r="E14" s="40"/>
      <c r="F14" s="40"/>
      <c r="G14" s="40"/>
      <c r="H14" s="40"/>
      <c r="I14" s="40"/>
      <c r="J14" s="40"/>
    </row>
    <row r="15" spans="1:10" ht="15">
      <c r="A15" s="12" t="s">
        <v>412</v>
      </c>
      <c r="B15" s="5" t="s">
        <v>174</v>
      </c>
      <c r="C15" s="40"/>
      <c r="D15" s="40"/>
      <c r="E15" s="40"/>
      <c r="F15" s="40"/>
      <c r="G15" s="40"/>
      <c r="H15" s="40"/>
      <c r="I15" s="40"/>
      <c r="J15" s="40"/>
    </row>
    <row r="16" spans="1:10" ht="15">
      <c r="A16" s="12"/>
      <c r="B16" s="5"/>
      <c r="C16" s="40"/>
      <c r="D16" s="40"/>
      <c r="E16" s="40"/>
      <c r="F16" s="40"/>
      <c r="G16" s="40"/>
      <c r="H16" s="40"/>
      <c r="I16" s="40"/>
      <c r="J16" s="40"/>
    </row>
    <row r="17" spans="1:10" ht="15">
      <c r="A17" s="12"/>
      <c r="B17" s="5"/>
      <c r="C17" s="40"/>
      <c r="D17" s="40"/>
      <c r="E17" s="40"/>
      <c r="F17" s="40"/>
      <c r="G17" s="40"/>
      <c r="H17" s="40"/>
      <c r="I17" s="40"/>
      <c r="J17" s="40"/>
    </row>
    <row r="18" spans="1:10" ht="15">
      <c r="A18" s="12"/>
      <c r="B18" s="5"/>
      <c r="C18" s="40"/>
      <c r="D18" s="40"/>
      <c r="E18" s="40"/>
      <c r="F18" s="40"/>
      <c r="G18" s="40"/>
      <c r="H18" s="40"/>
      <c r="I18" s="40"/>
      <c r="J18" s="40"/>
    </row>
    <row r="19" spans="1:10" ht="15">
      <c r="A19" s="12"/>
      <c r="B19" s="5"/>
      <c r="C19" s="40"/>
      <c r="D19" s="40"/>
      <c r="E19" s="40"/>
      <c r="F19" s="40"/>
      <c r="G19" s="40"/>
      <c r="H19" s="40"/>
      <c r="I19" s="40"/>
      <c r="J19" s="40"/>
    </row>
    <row r="20" spans="1:10" ht="15">
      <c r="A20" s="4" t="s">
        <v>175</v>
      </c>
      <c r="B20" s="5" t="s">
        <v>176</v>
      </c>
      <c r="C20" s="40"/>
      <c r="D20" s="40"/>
      <c r="E20" s="40"/>
      <c r="F20" s="40"/>
      <c r="G20" s="40"/>
      <c r="H20" s="40"/>
      <c r="I20" s="40"/>
      <c r="J20" s="40"/>
    </row>
    <row r="21" spans="1:10" ht="15">
      <c r="A21" s="4"/>
      <c r="B21" s="5"/>
      <c r="C21" s="40"/>
      <c r="D21" s="40"/>
      <c r="E21" s="40"/>
      <c r="F21" s="40"/>
      <c r="G21" s="40"/>
      <c r="H21" s="40"/>
      <c r="I21" s="40"/>
      <c r="J21" s="40"/>
    </row>
    <row r="22" spans="1:10" ht="15">
      <c r="A22" s="4"/>
      <c r="B22" s="5"/>
      <c r="C22" s="40"/>
      <c r="D22" s="40"/>
      <c r="E22" s="40"/>
      <c r="F22" s="40"/>
      <c r="G22" s="40"/>
      <c r="H22" s="40"/>
      <c r="I22" s="40"/>
      <c r="J22" s="40"/>
    </row>
    <row r="23" spans="1:10" ht="15">
      <c r="A23" s="12" t="s">
        <v>177</v>
      </c>
      <c r="B23" s="5" t="s">
        <v>178</v>
      </c>
      <c r="C23" s="40"/>
      <c r="D23" s="40"/>
      <c r="E23" s="40"/>
      <c r="F23" s="40"/>
      <c r="G23" s="40"/>
      <c r="H23" s="40"/>
      <c r="I23" s="40"/>
      <c r="J23" s="40"/>
    </row>
    <row r="24" spans="1:10" ht="15">
      <c r="A24" s="12"/>
      <c r="B24" s="5"/>
      <c r="C24" s="40"/>
      <c r="D24" s="40"/>
      <c r="E24" s="40"/>
      <c r="F24" s="40"/>
      <c r="G24" s="40"/>
      <c r="H24" s="40"/>
      <c r="I24" s="40"/>
      <c r="J24" s="40"/>
    </row>
    <row r="25" spans="1:10" ht="15">
      <c r="A25" s="12"/>
      <c r="B25" s="5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12" t="s">
        <v>179</v>
      </c>
      <c r="B26" s="5" t="s">
        <v>180</v>
      </c>
      <c r="C26" s="40"/>
      <c r="D26" s="40"/>
      <c r="E26" s="40"/>
      <c r="F26" s="40"/>
      <c r="G26" s="40"/>
      <c r="H26" s="40"/>
      <c r="I26" s="40"/>
      <c r="J26" s="40"/>
    </row>
    <row r="27" spans="1:10" ht="15">
      <c r="A27" s="12"/>
      <c r="B27" s="5"/>
      <c r="C27" s="40"/>
      <c r="D27" s="40"/>
      <c r="E27" s="40"/>
      <c r="F27" s="40"/>
      <c r="G27" s="40"/>
      <c r="H27" s="40"/>
      <c r="I27" s="40"/>
      <c r="J27" s="40"/>
    </row>
    <row r="28" spans="1:10" ht="15">
      <c r="A28" s="12"/>
      <c r="B28" s="5"/>
      <c r="C28" s="40"/>
      <c r="D28" s="40"/>
      <c r="E28" s="40"/>
      <c r="F28" s="40"/>
      <c r="G28" s="40"/>
      <c r="H28" s="40"/>
      <c r="I28" s="40"/>
      <c r="J28" s="40"/>
    </row>
    <row r="29" spans="1:10" ht="15">
      <c r="A29" s="4" t="s">
        <v>181</v>
      </c>
      <c r="B29" s="5" t="s">
        <v>182</v>
      </c>
      <c r="C29" s="40"/>
      <c r="D29" s="40"/>
      <c r="E29" s="40"/>
      <c r="F29" s="40"/>
      <c r="G29" s="40"/>
      <c r="H29" s="40"/>
      <c r="I29" s="40"/>
      <c r="J29" s="40"/>
    </row>
    <row r="30" spans="1:10" ht="30">
      <c r="A30" s="4" t="s">
        <v>183</v>
      </c>
      <c r="B30" s="5" t="s">
        <v>184</v>
      </c>
      <c r="C30" s="40"/>
      <c r="D30" s="40"/>
      <c r="E30" s="40"/>
      <c r="F30" s="40"/>
      <c r="G30" s="40"/>
      <c r="H30" s="40"/>
      <c r="I30" s="40"/>
      <c r="J30" s="40"/>
    </row>
    <row r="31" spans="1:10" ht="15.75">
      <c r="A31" s="19" t="s">
        <v>413</v>
      </c>
      <c r="B31" s="8" t="s">
        <v>185</v>
      </c>
      <c r="C31" s="40"/>
      <c r="D31" s="40"/>
      <c r="E31" s="40"/>
      <c r="F31" s="40"/>
      <c r="G31" s="40"/>
      <c r="H31" s="40"/>
      <c r="I31" s="40"/>
      <c r="J31" s="40"/>
    </row>
    <row r="32" spans="1:10" ht="15.75">
      <c r="A32" s="23"/>
      <c r="B32" s="7"/>
      <c r="C32" s="40"/>
      <c r="D32" s="40"/>
      <c r="E32" s="40"/>
      <c r="F32" s="40"/>
      <c r="G32" s="40"/>
      <c r="H32" s="40"/>
      <c r="I32" s="40"/>
      <c r="J32" s="40"/>
    </row>
    <row r="33" spans="1:10" ht="15.75">
      <c r="A33" s="23"/>
      <c r="B33" s="7"/>
      <c r="C33" s="40"/>
      <c r="D33" s="40"/>
      <c r="E33" s="40"/>
      <c r="F33" s="40"/>
      <c r="G33" s="40"/>
      <c r="H33" s="40"/>
      <c r="I33" s="40"/>
      <c r="J33" s="40"/>
    </row>
    <row r="34" spans="1:10" ht="15.75">
      <c r="A34" s="23"/>
      <c r="B34" s="7"/>
      <c r="C34" s="40"/>
      <c r="D34" s="40"/>
      <c r="E34" s="40"/>
      <c r="F34" s="40"/>
      <c r="G34" s="40"/>
      <c r="H34" s="40"/>
      <c r="I34" s="40"/>
      <c r="J34" s="40"/>
    </row>
    <row r="35" spans="1:10" ht="15.75">
      <c r="A35" s="23"/>
      <c r="B35" s="7"/>
      <c r="C35" s="40"/>
      <c r="D35" s="40"/>
      <c r="E35" s="40"/>
      <c r="F35" s="40"/>
      <c r="G35" s="40"/>
      <c r="H35" s="40"/>
      <c r="I35" s="40"/>
      <c r="J35" s="40"/>
    </row>
    <row r="36" spans="1:10" ht="15">
      <c r="A36" s="12" t="s">
        <v>186</v>
      </c>
      <c r="B36" s="5" t="s">
        <v>187</v>
      </c>
      <c r="C36" s="40"/>
      <c r="D36" s="40"/>
      <c r="E36" s="40"/>
      <c r="F36" s="40"/>
      <c r="G36" s="40"/>
      <c r="H36" s="40"/>
      <c r="I36" s="40"/>
      <c r="J36" s="40"/>
    </row>
    <row r="37" spans="1:10" ht="15">
      <c r="A37" s="12"/>
      <c r="B37" s="5"/>
      <c r="C37" s="40"/>
      <c r="D37" s="40"/>
      <c r="E37" s="40"/>
      <c r="F37" s="40"/>
      <c r="G37" s="40"/>
      <c r="H37" s="40"/>
      <c r="I37" s="40"/>
      <c r="J37" s="40"/>
    </row>
    <row r="38" spans="1:10" ht="15">
      <c r="A38" s="12"/>
      <c r="B38" s="5"/>
      <c r="C38" s="40"/>
      <c r="D38" s="40"/>
      <c r="E38" s="40"/>
      <c r="F38" s="40"/>
      <c r="G38" s="40"/>
      <c r="H38" s="40"/>
      <c r="I38" s="40"/>
      <c r="J38" s="40"/>
    </row>
    <row r="39" spans="1:10" ht="15">
      <c r="A39" s="12"/>
      <c r="B39" s="5"/>
      <c r="C39" s="40"/>
      <c r="D39" s="40"/>
      <c r="E39" s="40"/>
      <c r="F39" s="40"/>
      <c r="G39" s="40"/>
      <c r="H39" s="40"/>
      <c r="I39" s="40"/>
      <c r="J39" s="40"/>
    </row>
    <row r="40" spans="1:10" ht="15">
      <c r="A40" s="12"/>
      <c r="B40" s="5"/>
      <c r="C40" s="40"/>
      <c r="D40" s="40"/>
      <c r="E40" s="40"/>
      <c r="F40" s="40"/>
      <c r="G40" s="40"/>
      <c r="H40" s="40"/>
      <c r="I40" s="40"/>
      <c r="J40" s="40"/>
    </row>
    <row r="41" spans="1:10" ht="15">
      <c r="A41" s="12" t="s">
        <v>188</v>
      </c>
      <c r="B41" s="5" t="s">
        <v>189</v>
      </c>
      <c r="C41" s="40"/>
      <c r="D41" s="40"/>
      <c r="E41" s="40"/>
      <c r="F41" s="40"/>
      <c r="G41" s="40"/>
      <c r="H41" s="40"/>
      <c r="I41" s="40"/>
      <c r="J41" s="40"/>
    </row>
    <row r="42" spans="1:10" ht="15">
      <c r="A42" s="12"/>
      <c r="B42" s="5"/>
      <c r="C42" s="40"/>
      <c r="D42" s="40"/>
      <c r="E42" s="40"/>
      <c r="F42" s="40"/>
      <c r="G42" s="40"/>
      <c r="H42" s="40"/>
      <c r="I42" s="40"/>
      <c r="J42" s="40"/>
    </row>
    <row r="43" spans="1:10" ht="15">
      <c r="A43" s="12"/>
      <c r="B43" s="5"/>
      <c r="C43" s="40"/>
      <c r="D43" s="40"/>
      <c r="E43" s="40"/>
      <c r="F43" s="40"/>
      <c r="G43" s="40"/>
      <c r="H43" s="40"/>
      <c r="I43" s="40"/>
      <c r="J43" s="40"/>
    </row>
    <row r="44" spans="1:10" ht="15">
      <c r="A44" s="12"/>
      <c r="B44" s="5"/>
      <c r="C44" s="40"/>
      <c r="D44" s="40"/>
      <c r="E44" s="40"/>
      <c r="F44" s="40"/>
      <c r="G44" s="40"/>
      <c r="H44" s="40"/>
      <c r="I44" s="40"/>
      <c r="J44" s="40"/>
    </row>
    <row r="45" spans="1:10" ht="15">
      <c r="A45" s="12"/>
      <c r="B45" s="5"/>
      <c r="C45" s="40"/>
      <c r="D45" s="40"/>
      <c r="E45" s="40"/>
      <c r="F45" s="40"/>
      <c r="G45" s="40"/>
      <c r="H45" s="40"/>
      <c r="I45" s="40"/>
      <c r="J45" s="40"/>
    </row>
    <row r="46" spans="1:10" ht="15">
      <c r="A46" s="12" t="s">
        <v>190</v>
      </c>
      <c r="B46" s="5" t="s">
        <v>191</v>
      </c>
      <c r="C46" s="40"/>
      <c r="D46" s="40"/>
      <c r="E46" s="40"/>
      <c r="F46" s="40"/>
      <c r="G46" s="40"/>
      <c r="H46" s="40"/>
      <c r="I46" s="40"/>
      <c r="J46" s="40"/>
    </row>
    <row r="47" spans="1:10" ht="15">
      <c r="A47" s="12" t="s">
        <v>192</v>
      </c>
      <c r="B47" s="5" t="s">
        <v>193</v>
      </c>
      <c r="C47" s="40"/>
      <c r="D47" s="40"/>
      <c r="E47" s="40"/>
      <c r="F47" s="40"/>
      <c r="G47" s="40"/>
      <c r="H47" s="40"/>
      <c r="I47" s="40"/>
      <c r="J47" s="40"/>
    </row>
    <row r="48" spans="1:10" ht="15.75">
      <c r="A48" s="19" t="s">
        <v>414</v>
      </c>
      <c r="B48" s="8" t="s">
        <v>194</v>
      </c>
      <c r="C48" s="40"/>
      <c r="D48" s="40"/>
      <c r="E48" s="40"/>
      <c r="F48" s="40"/>
      <c r="G48" s="40"/>
      <c r="H48" s="40"/>
      <c r="I48" s="40"/>
      <c r="J48" s="40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64.140625" style="0" customWidth="1"/>
    <col min="2" max="2" width="8.57421875" style="0" customWidth="1"/>
    <col min="3" max="3" width="12.421875" style="0" customWidth="1"/>
    <col min="4" max="4" width="13.28125" style="0" customWidth="1"/>
    <col min="5" max="5" width="20.28125" style="0" customWidth="1"/>
    <col min="6" max="6" width="8.57421875" style="0" customWidth="1"/>
    <col min="7" max="7" width="12.00390625" style="0" customWidth="1"/>
    <col min="8" max="8" width="11.57421875" style="0" customWidth="1"/>
    <col min="9" max="9" width="12.57421875" style="0" customWidth="1"/>
  </cols>
  <sheetData>
    <row r="1" spans="1:8" ht="25.5" customHeight="1">
      <c r="A1" s="388" t="s">
        <v>548</v>
      </c>
      <c r="B1" s="389"/>
      <c r="C1" s="389"/>
      <c r="D1" s="389"/>
      <c r="E1" s="389"/>
      <c r="F1" s="389"/>
      <c r="G1" s="389"/>
      <c r="H1" s="389"/>
    </row>
    <row r="2" spans="1:8" ht="82.5" customHeight="1">
      <c r="A2" s="386" t="s">
        <v>15</v>
      </c>
      <c r="B2" s="386"/>
      <c r="C2" s="386"/>
      <c r="D2" s="386"/>
      <c r="E2" s="386"/>
      <c r="F2" s="386"/>
      <c r="G2" s="386"/>
      <c r="H2" s="386"/>
    </row>
    <row r="3" spans="1:8" ht="20.25" customHeight="1">
      <c r="A3" s="65"/>
      <c r="B3" s="66"/>
      <c r="C3" s="66"/>
      <c r="D3" s="66"/>
      <c r="E3" s="66"/>
      <c r="F3" s="66"/>
      <c r="G3" s="66"/>
      <c r="H3" s="66"/>
    </row>
    <row r="4" ht="15">
      <c r="A4" s="3" t="s">
        <v>631</v>
      </c>
    </row>
    <row r="5" spans="1:9" ht="86.25" customHeight="1">
      <c r="A5" s="1" t="s">
        <v>69</v>
      </c>
      <c r="B5" s="2" t="s">
        <v>70</v>
      </c>
      <c r="C5" s="57" t="s">
        <v>604</v>
      </c>
      <c r="D5" s="57" t="s">
        <v>605</v>
      </c>
      <c r="E5" s="57" t="s">
        <v>610</v>
      </c>
      <c r="F5" s="57" t="s">
        <v>611</v>
      </c>
      <c r="G5" s="57" t="s">
        <v>612</v>
      </c>
      <c r="H5" s="57" t="s">
        <v>613</v>
      </c>
      <c r="I5" s="57" t="s">
        <v>49</v>
      </c>
    </row>
    <row r="6" spans="1:9" ht="15">
      <c r="A6" s="20" t="s">
        <v>495</v>
      </c>
      <c r="B6" s="4" t="s">
        <v>335</v>
      </c>
      <c r="C6" s="40"/>
      <c r="D6" s="40"/>
      <c r="E6" s="61"/>
      <c r="F6" s="40"/>
      <c r="G6" s="40"/>
      <c r="H6" s="40"/>
      <c r="I6" s="40"/>
    </row>
    <row r="7" spans="1:9" ht="15">
      <c r="A7" s="52" t="s">
        <v>208</v>
      </c>
      <c r="B7" s="52" t="s">
        <v>335</v>
      </c>
      <c r="C7" s="40"/>
      <c r="D7" s="40"/>
      <c r="E7" s="40"/>
      <c r="F7" s="40"/>
      <c r="G7" s="40"/>
      <c r="H7" s="40"/>
      <c r="I7" s="40"/>
    </row>
    <row r="8" spans="1:9" ht="30">
      <c r="A8" s="11" t="s">
        <v>336</v>
      </c>
      <c r="B8" s="4" t="s">
        <v>337</v>
      </c>
      <c r="C8" s="40"/>
      <c r="D8" s="40"/>
      <c r="E8" s="40"/>
      <c r="F8" s="40"/>
      <c r="G8" s="40"/>
      <c r="H8" s="40"/>
      <c r="I8" s="40"/>
    </row>
    <row r="9" spans="1:9" ht="15">
      <c r="A9" s="20" t="s">
        <v>544</v>
      </c>
      <c r="B9" s="4" t="s">
        <v>338</v>
      </c>
      <c r="C9" s="40"/>
      <c r="D9" s="40"/>
      <c r="E9" s="40"/>
      <c r="F9" s="40"/>
      <c r="G9" s="40"/>
      <c r="H9" s="40"/>
      <c r="I9" s="40"/>
    </row>
    <row r="10" spans="1:9" ht="15">
      <c r="A10" s="52" t="s">
        <v>208</v>
      </c>
      <c r="B10" s="52" t="s">
        <v>338</v>
      </c>
      <c r="C10" s="40"/>
      <c r="D10" s="40"/>
      <c r="E10" s="40"/>
      <c r="F10" s="40"/>
      <c r="G10" s="40"/>
      <c r="H10" s="40"/>
      <c r="I10" s="40"/>
    </row>
    <row r="11" spans="1:9" ht="15">
      <c r="A11" s="10" t="s">
        <v>515</v>
      </c>
      <c r="B11" s="6" t="s">
        <v>339</v>
      </c>
      <c r="C11" s="40"/>
      <c r="D11" s="40"/>
      <c r="E11" s="40"/>
      <c r="F11" s="40"/>
      <c r="G11" s="40"/>
      <c r="H11" s="40"/>
      <c r="I11" s="40"/>
    </row>
    <row r="12" spans="1:9" ht="15">
      <c r="A12" s="11" t="s">
        <v>545</v>
      </c>
      <c r="B12" s="4" t="s">
        <v>340</v>
      </c>
      <c r="C12" s="40"/>
      <c r="D12" s="40"/>
      <c r="E12" s="40"/>
      <c r="F12" s="40"/>
      <c r="G12" s="40"/>
      <c r="H12" s="40"/>
      <c r="I12" s="40"/>
    </row>
    <row r="13" spans="1:9" ht="15">
      <c r="A13" s="52" t="s">
        <v>216</v>
      </c>
      <c r="B13" s="52" t="s">
        <v>340</v>
      </c>
      <c r="C13" s="40"/>
      <c r="D13" s="40"/>
      <c r="E13" s="40"/>
      <c r="F13" s="40"/>
      <c r="G13" s="40"/>
      <c r="H13" s="40"/>
      <c r="I13" s="40"/>
    </row>
    <row r="14" spans="1:9" ht="15">
      <c r="A14" s="20" t="s">
        <v>341</v>
      </c>
      <c r="B14" s="4" t="s">
        <v>342</v>
      </c>
      <c r="C14" s="40"/>
      <c r="D14" s="40"/>
      <c r="E14" s="40"/>
      <c r="F14" s="40"/>
      <c r="G14" s="40"/>
      <c r="H14" s="40"/>
      <c r="I14" s="40"/>
    </row>
    <row r="15" spans="1:9" ht="15">
      <c r="A15" s="12" t="s">
        <v>546</v>
      </c>
      <c r="B15" s="4" t="s">
        <v>343</v>
      </c>
      <c r="C15" s="25"/>
      <c r="D15" s="25"/>
      <c r="E15" s="25"/>
      <c r="F15" s="25"/>
      <c r="G15" s="25"/>
      <c r="H15" s="25"/>
      <c r="I15" s="25"/>
    </row>
    <row r="16" spans="1:9" ht="15">
      <c r="A16" s="52" t="s">
        <v>217</v>
      </c>
      <c r="B16" s="52" t="s">
        <v>343</v>
      </c>
      <c r="C16" s="25"/>
      <c r="D16" s="25"/>
      <c r="E16" s="25"/>
      <c r="F16" s="25"/>
      <c r="G16" s="25"/>
      <c r="H16" s="25"/>
      <c r="I16" s="25"/>
    </row>
    <row r="17" spans="1:9" ht="15">
      <c r="A17" s="20" t="s">
        <v>344</v>
      </c>
      <c r="B17" s="4" t="s">
        <v>345</v>
      </c>
      <c r="C17" s="25"/>
      <c r="D17" s="25"/>
      <c r="E17" s="25"/>
      <c r="F17" s="25"/>
      <c r="G17" s="25"/>
      <c r="H17" s="25"/>
      <c r="I17" s="25"/>
    </row>
    <row r="18" spans="1:9" ht="15">
      <c r="A18" s="21" t="s">
        <v>516</v>
      </c>
      <c r="B18" s="6" t="s">
        <v>346</v>
      </c>
      <c r="C18" s="25"/>
      <c r="D18" s="25"/>
      <c r="E18" s="25"/>
      <c r="F18" s="25"/>
      <c r="G18" s="25"/>
      <c r="H18" s="25"/>
      <c r="I18" s="25"/>
    </row>
    <row r="19" spans="1:9" ht="15">
      <c r="A19" s="11" t="s">
        <v>361</v>
      </c>
      <c r="B19" s="4" t="s">
        <v>362</v>
      </c>
      <c r="C19" s="25"/>
      <c r="D19" s="25"/>
      <c r="E19" s="25"/>
      <c r="F19" s="25"/>
      <c r="G19" s="25"/>
      <c r="H19" s="25"/>
      <c r="I19" s="25"/>
    </row>
    <row r="20" spans="1:9" ht="15">
      <c r="A20" s="12" t="s">
        <v>363</v>
      </c>
      <c r="B20" s="4" t="s">
        <v>364</v>
      </c>
      <c r="C20" s="25"/>
      <c r="D20" s="25"/>
      <c r="E20" s="25"/>
      <c r="F20" s="25"/>
      <c r="G20" s="25"/>
      <c r="H20" s="25"/>
      <c r="I20" s="25"/>
    </row>
    <row r="21" spans="1:9" ht="15">
      <c r="A21" s="20" t="s">
        <v>365</v>
      </c>
      <c r="B21" s="4" t="s">
        <v>366</v>
      </c>
      <c r="C21" s="25"/>
      <c r="D21" s="25"/>
      <c r="E21" s="25"/>
      <c r="F21" s="25"/>
      <c r="G21" s="25"/>
      <c r="H21" s="25"/>
      <c r="I21" s="25"/>
    </row>
    <row r="22" spans="1:9" ht="15">
      <c r="A22" s="20" t="s">
        <v>500</v>
      </c>
      <c r="B22" s="4" t="s">
        <v>367</v>
      </c>
      <c r="C22" s="25"/>
      <c r="D22" s="25"/>
      <c r="E22" s="25"/>
      <c r="F22" s="25"/>
      <c r="G22" s="25"/>
      <c r="H22" s="25"/>
      <c r="I22" s="25"/>
    </row>
    <row r="23" spans="1:9" ht="15">
      <c r="A23" s="52" t="s">
        <v>242</v>
      </c>
      <c r="B23" s="52" t="s">
        <v>367</v>
      </c>
      <c r="C23" s="25"/>
      <c r="D23" s="25"/>
      <c r="E23" s="25"/>
      <c r="F23" s="25"/>
      <c r="G23" s="25"/>
      <c r="H23" s="25"/>
      <c r="I23" s="25"/>
    </row>
    <row r="24" spans="1:9" ht="15">
      <c r="A24" s="52" t="s">
        <v>243</v>
      </c>
      <c r="B24" s="52" t="s">
        <v>367</v>
      </c>
      <c r="C24" s="25"/>
      <c r="D24" s="25"/>
      <c r="E24" s="25"/>
      <c r="F24" s="25"/>
      <c r="G24" s="25"/>
      <c r="H24" s="25"/>
      <c r="I24" s="25"/>
    </row>
    <row r="25" spans="1:9" ht="15">
      <c r="A25" s="53" t="s">
        <v>244</v>
      </c>
      <c r="B25" s="53" t="s">
        <v>367</v>
      </c>
      <c r="C25" s="25"/>
      <c r="D25" s="25"/>
      <c r="E25" s="25"/>
      <c r="F25" s="25"/>
      <c r="G25" s="25"/>
      <c r="H25" s="25"/>
      <c r="I25" s="25"/>
    </row>
    <row r="26" spans="1:9" ht="15">
      <c r="A26" s="54" t="s">
        <v>519</v>
      </c>
      <c r="B26" s="37" t="s">
        <v>368</v>
      </c>
      <c r="C26" s="25"/>
      <c r="D26" s="25"/>
      <c r="E26" s="25"/>
      <c r="F26" s="25"/>
      <c r="G26" s="25"/>
      <c r="H26" s="25"/>
      <c r="I26" s="25"/>
    </row>
    <row r="27" spans="1:2" ht="15">
      <c r="A27" s="106"/>
      <c r="B27" s="107"/>
    </row>
    <row r="28" spans="1:5" ht="24.75" customHeight="1">
      <c r="A28" s="1" t="s">
        <v>69</v>
      </c>
      <c r="B28" s="2" t="s">
        <v>70</v>
      </c>
      <c r="C28" s="25"/>
      <c r="D28" s="25"/>
      <c r="E28" s="25"/>
    </row>
    <row r="29" spans="1:5" ht="26.25">
      <c r="A29" s="110" t="s">
        <v>43</v>
      </c>
      <c r="B29" s="37"/>
      <c r="C29" s="25"/>
      <c r="D29" s="25"/>
      <c r="E29" s="25"/>
    </row>
    <row r="30" spans="1:5" ht="15.75">
      <c r="A30" s="109" t="s">
        <v>37</v>
      </c>
      <c r="B30" s="37"/>
      <c r="C30" s="25"/>
      <c r="D30" s="25"/>
      <c r="E30" s="25"/>
    </row>
    <row r="31" spans="1:5" ht="31.5">
      <c r="A31" s="109" t="s">
        <v>38</v>
      </c>
      <c r="B31" s="37"/>
      <c r="C31" s="25"/>
      <c r="D31" s="25"/>
      <c r="E31" s="25"/>
    </row>
    <row r="32" spans="1:5" ht="15.75">
      <c r="A32" s="109" t="s">
        <v>39</v>
      </c>
      <c r="B32" s="37"/>
      <c r="C32" s="25"/>
      <c r="D32" s="25"/>
      <c r="E32" s="25"/>
    </row>
    <row r="33" spans="1:5" ht="31.5">
      <c r="A33" s="109" t="s">
        <v>40</v>
      </c>
      <c r="B33" s="37"/>
      <c r="C33" s="25"/>
      <c r="D33" s="25"/>
      <c r="E33" s="25"/>
    </row>
    <row r="34" spans="1:5" ht="15.75">
      <c r="A34" s="109" t="s">
        <v>41</v>
      </c>
      <c r="B34" s="37"/>
      <c r="C34" s="25"/>
      <c r="D34" s="25"/>
      <c r="E34" s="25"/>
    </row>
    <row r="35" spans="1:5" ht="15.75">
      <c r="A35" s="109" t="s">
        <v>42</v>
      </c>
      <c r="B35" s="37"/>
      <c r="C35" s="25"/>
      <c r="D35" s="25"/>
      <c r="E35" s="25"/>
    </row>
    <row r="36" spans="1:5" ht="15">
      <c r="A36" s="54" t="s">
        <v>4</v>
      </c>
      <c r="B36" s="37"/>
      <c r="C36" s="25"/>
      <c r="D36" s="25"/>
      <c r="E36" s="25"/>
    </row>
    <row r="37" spans="1:2" ht="15">
      <c r="A37" s="106"/>
      <c r="B37" s="107"/>
    </row>
    <row r="38" spans="1:2" ht="15">
      <c r="A38" s="106"/>
      <c r="B38" s="107"/>
    </row>
    <row r="39" spans="1:2" ht="15">
      <c r="A39" s="106"/>
      <c r="B39" s="107"/>
    </row>
    <row r="40" spans="1:2" ht="15">
      <c r="A40" s="106"/>
      <c r="B40" s="107"/>
    </row>
    <row r="41" spans="1:2" ht="15">
      <c r="A41" s="106"/>
      <c r="B41" s="107"/>
    </row>
    <row r="42" spans="1:2" ht="15">
      <c r="A42" s="106"/>
      <c r="B42" s="107"/>
    </row>
    <row r="43" spans="1:2" ht="15">
      <c r="A43" s="106"/>
      <c r="B43" s="107"/>
    </row>
    <row r="44" spans="1:2" ht="15">
      <c r="A44" s="106"/>
      <c r="B44" s="107"/>
    </row>
    <row r="45" spans="1:2" ht="15">
      <c r="A45" s="106"/>
      <c r="B45" s="107"/>
    </row>
    <row r="47" spans="1:7" ht="15">
      <c r="A47" s="3"/>
      <c r="B47" s="3"/>
      <c r="C47" s="3"/>
      <c r="D47" s="3"/>
      <c r="E47" s="3"/>
      <c r="F47" s="3"/>
      <c r="G47" s="3"/>
    </row>
    <row r="48" spans="1:7" ht="15">
      <c r="A48" s="63" t="s">
        <v>614</v>
      </c>
      <c r="B48" s="3"/>
      <c r="C48" s="3"/>
      <c r="D48" s="3"/>
      <c r="E48" s="3"/>
      <c r="F48" s="3"/>
      <c r="G48" s="3"/>
    </row>
    <row r="49" spans="1:7" ht="15.75">
      <c r="A49" s="64" t="s">
        <v>618</v>
      </c>
      <c r="B49" s="3"/>
      <c r="C49" s="3"/>
      <c r="D49" s="3"/>
      <c r="E49" s="3"/>
      <c r="F49" s="3"/>
      <c r="G49" s="3"/>
    </row>
    <row r="50" spans="1:7" ht="15.75">
      <c r="A50" s="64" t="s">
        <v>619</v>
      </c>
      <c r="B50" s="3"/>
      <c r="C50" s="3"/>
      <c r="D50" s="3"/>
      <c r="E50" s="3"/>
      <c r="F50" s="3"/>
      <c r="G50" s="3"/>
    </row>
    <row r="51" spans="1:7" ht="15.75">
      <c r="A51" s="64" t="s">
        <v>620</v>
      </c>
      <c r="B51" s="3"/>
      <c r="C51" s="3"/>
      <c r="D51" s="3"/>
      <c r="E51" s="3"/>
      <c r="F51" s="3"/>
      <c r="G51" s="3"/>
    </row>
    <row r="52" spans="1:7" ht="15.75">
      <c r="A52" s="64" t="s">
        <v>621</v>
      </c>
      <c r="B52" s="3"/>
      <c r="C52" s="3"/>
      <c r="D52" s="3"/>
      <c r="E52" s="3"/>
      <c r="F52" s="3"/>
      <c r="G52" s="3"/>
    </row>
    <row r="53" spans="1:7" ht="15.75">
      <c r="A53" s="64" t="s">
        <v>622</v>
      </c>
      <c r="B53" s="3"/>
      <c r="C53" s="3"/>
      <c r="D53" s="3"/>
      <c r="E53" s="3"/>
      <c r="F53" s="3"/>
      <c r="G53" s="3"/>
    </row>
    <row r="54" spans="1:7" ht="15">
      <c r="A54" s="63" t="s">
        <v>615</v>
      </c>
      <c r="B54" s="3"/>
      <c r="C54" s="3"/>
      <c r="D54" s="3"/>
      <c r="E54" s="3"/>
      <c r="F54" s="3"/>
      <c r="G54" s="3"/>
    </row>
    <row r="55" spans="1:7" ht="15">
      <c r="A55" s="3"/>
      <c r="B55" s="3"/>
      <c r="C55" s="3"/>
      <c r="D55" s="3"/>
      <c r="E55" s="3"/>
      <c r="F55" s="3"/>
      <c r="G55" s="3"/>
    </row>
    <row r="56" spans="1:8" ht="45.75" customHeight="1">
      <c r="A56" s="390" t="s">
        <v>623</v>
      </c>
      <c r="B56" s="391"/>
      <c r="C56" s="391"/>
      <c r="D56" s="391"/>
      <c r="E56" s="391"/>
      <c r="F56" s="391"/>
      <c r="G56" s="391"/>
      <c r="H56" s="391"/>
    </row>
    <row r="59" ht="15.75">
      <c r="A59" s="55" t="s">
        <v>625</v>
      </c>
    </row>
    <row r="60" ht="15.75">
      <c r="A60" s="64" t="s">
        <v>626</v>
      </c>
    </row>
    <row r="61" ht="15.75">
      <c r="A61" s="64" t="s">
        <v>627</v>
      </c>
    </row>
    <row r="62" ht="15.75">
      <c r="A62" s="64" t="s">
        <v>628</v>
      </c>
    </row>
    <row r="63" ht="15">
      <c r="A63" s="63" t="s">
        <v>624</v>
      </c>
    </row>
    <row r="64" ht="15.75">
      <c r="A64" s="64" t="s">
        <v>629</v>
      </c>
    </row>
    <row r="66" ht="15.75">
      <c r="A66" s="104" t="s">
        <v>35</v>
      </c>
    </row>
    <row r="67" ht="15.75">
      <c r="A67" s="104" t="s">
        <v>36</v>
      </c>
    </row>
    <row r="68" ht="15.75">
      <c r="A68" s="105" t="s">
        <v>37</v>
      </c>
    </row>
    <row r="69" ht="15.75">
      <c r="A69" s="105" t="s">
        <v>38</v>
      </c>
    </row>
    <row r="70" ht="15.75">
      <c r="A70" s="105" t="s">
        <v>39</v>
      </c>
    </row>
    <row r="71" ht="15.75">
      <c r="A71" s="105" t="s">
        <v>40</v>
      </c>
    </row>
    <row r="72" ht="15.75">
      <c r="A72" s="105" t="s">
        <v>41</v>
      </c>
    </row>
    <row r="73" ht="15.75">
      <c r="A73" s="105" t="s">
        <v>42</v>
      </c>
    </row>
  </sheetData>
  <sheetProtection/>
  <mergeCells count="3">
    <mergeCell ref="A2:H2"/>
    <mergeCell ref="A56:H56"/>
    <mergeCell ref="A1:H1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2" r:id="rId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388" t="s">
        <v>548</v>
      </c>
      <c r="B1" s="389"/>
    </row>
    <row r="2" spans="1:7" ht="71.25" customHeight="1">
      <c r="A2" s="386" t="s">
        <v>6</v>
      </c>
      <c r="B2" s="386"/>
      <c r="C2" s="71"/>
      <c r="D2" s="71"/>
      <c r="E2" s="71"/>
      <c r="F2" s="71"/>
      <c r="G2" s="71"/>
    </row>
    <row r="3" spans="1:7" ht="24" customHeight="1">
      <c r="A3" s="67"/>
      <c r="B3" s="67"/>
      <c r="C3" s="71"/>
      <c r="D3" s="71"/>
      <c r="E3" s="71"/>
      <c r="F3" s="71"/>
      <c r="G3" s="71"/>
    </row>
    <row r="4" ht="22.5" customHeight="1">
      <c r="A4" s="3" t="s">
        <v>631</v>
      </c>
    </row>
    <row r="5" spans="1:2" ht="18">
      <c r="A5" s="42" t="s">
        <v>634</v>
      </c>
      <c r="B5" s="41" t="s">
        <v>640</v>
      </c>
    </row>
    <row r="6" spans="1:2" ht="15">
      <c r="A6" s="40" t="s">
        <v>51</v>
      </c>
      <c r="B6" s="40"/>
    </row>
    <row r="7" spans="1:2" ht="15">
      <c r="A7" s="72" t="s">
        <v>52</v>
      </c>
      <c r="B7" s="40"/>
    </row>
    <row r="8" spans="1:2" ht="15">
      <c r="A8" s="40" t="s">
        <v>53</v>
      </c>
      <c r="B8" s="40"/>
    </row>
    <row r="9" spans="1:2" ht="15">
      <c r="A9" s="40" t="s">
        <v>54</v>
      </c>
      <c r="B9" s="40"/>
    </row>
    <row r="10" spans="1:2" ht="15">
      <c r="A10" s="40" t="s">
        <v>55</v>
      </c>
      <c r="B10" s="40"/>
    </row>
    <row r="11" spans="1:2" ht="15">
      <c r="A11" s="40" t="s">
        <v>56</v>
      </c>
      <c r="B11" s="40"/>
    </row>
    <row r="12" spans="1:2" ht="15">
      <c r="A12" s="40" t="s">
        <v>57</v>
      </c>
      <c r="B12" s="40"/>
    </row>
    <row r="13" spans="1:2" ht="15">
      <c r="A13" s="40" t="s">
        <v>58</v>
      </c>
      <c r="B13" s="40"/>
    </row>
    <row r="14" spans="1:2" ht="15">
      <c r="A14" s="70" t="s">
        <v>643</v>
      </c>
      <c r="B14" s="75"/>
    </row>
    <row r="15" spans="1:2" ht="30">
      <c r="A15" s="73" t="s">
        <v>635</v>
      </c>
      <c r="B15" s="40"/>
    </row>
    <row r="16" spans="1:2" ht="30">
      <c r="A16" s="73" t="s">
        <v>636</v>
      </c>
      <c r="B16" s="40"/>
    </row>
    <row r="17" spans="1:2" ht="15">
      <c r="A17" s="74" t="s">
        <v>637</v>
      </c>
      <c r="B17" s="40"/>
    </row>
    <row r="18" spans="1:2" ht="15">
      <c r="A18" s="74" t="s">
        <v>638</v>
      </c>
      <c r="B18" s="40"/>
    </row>
    <row r="19" spans="1:2" ht="15">
      <c r="A19" s="40" t="s">
        <v>641</v>
      </c>
      <c r="B19" s="40"/>
    </row>
    <row r="20" spans="1:2" ht="15">
      <c r="A20" s="48" t="s">
        <v>639</v>
      </c>
      <c r="B20" s="40"/>
    </row>
    <row r="21" spans="1:2" ht="31.5">
      <c r="A21" s="76" t="s">
        <v>642</v>
      </c>
      <c r="B21" s="22"/>
    </row>
    <row r="22" spans="1:2" ht="15.75">
      <c r="A22" s="43" t="s">
        <v>547</v>
      </c>
      <c r="B22" s="44"/>
    </row>
    <row r="25" spans="1:2" ht="18">
      <c r="A25" s="42" t="s">
        <v>634</v>
      </c>
      <c r="B25" s="41" t="s">
        <v>640</v>
      </c>
    </row>
    <row r="26" spans="1:2" ht="15">
      <c r="A26" s="40" t="s">
        <v>51</v>
      </c>
      <c r="B26" s="40"/>
    </row>
    <row r="27" spans="1:2" ht="15">
      <c r="A27" s="72" t="s">
        <v>52</v>
      </c>
      <c r="B27" s="40"/>
    </row>
    <row r="28" spans="1:2" ht="15">
      <c r="A28" s="40" t="s">
        <v>53</v>
      </c>
      <c r="B28" s="40"/>
    </row>
    <row r="29" spans="1:2" ht="15">
      <c r="A29" s="40" t="s">
        <v>54</v>
      </c>
      <c r="B29" s="40"/>
    </row>
    <row r="30" spans="1:2" ht="15">
      <c r="A30" s="40" t="s">
        <v>55</v>
      </c>
      <c r="B30" s="40"/>
    </row>
    <row r="31" spans="1:2" ht="15">
      <c r="A31" s="40" t="s">
        <v>56</v>
      </c>
      <c r="B31" s="40"/>
    </row>
    <row r="32" spans="1:2" ht="15">
      <c r="A32" s="40" t="s">
        <v>57</v>
      </c>
      <c r="B32" s="40"/>
    </row>
    <row r="33" spans="1:2" ht="15">
      <c r="A33" s="40" t="s">
        <v>58</v>
      </c>
      <c r="B33" s="40"/>
    </row>
    <row r="34" spans="1:2" ht="15">
      <c r="A34" s="70" t="s">
        <v>643</v>
      </c>
      <c r="B34" s="75"/>
    </row>
    <row r="35" spans="1:2" ht="30">
      <c r="A35" s="73" t="s">
        <v>635</v>
      </c>
      <c r="B35" s="40"/>
    </row>
    <row r="36" spans="1:2" ht="30">
      <c r="A36" s="73" t="s">
        <v>636</v>
      </c>
      <c r="B36" s="40"/>
    </row>
    <row r="37" spans="1:2" ht="15">
      <c r="A37" s="74" t="s">
        <v>637</v>
      </c>
      <c r="B37" s="40"/>
    </row>
    <row r="38" spans="1:2" ht="15">
      <c r="A38" s="74" t="s">
        <v>638</v>
      </c>
      <c r="B38" s="40"/>
    </row>
    <row r="39" spans="1:2" ht="15">
      <c r="A39" s="40" t="s">
        <v>641</v>
      </c>
      <c r="B39" s="40"/>
    </row>
    <row r="40" spans="1:2" ht="15">
      <c r="A40" s="48" t="s">
        <v>639</v>
      </c>
      <c r="B40" s="40"/>
    </row>
    <row r="41" spans="1:2" ht="31.5">
      <c r="A41" s="76" t="s">
        <v>642</v>
      </c>
      <c r="B41" s="22"/>
    </row>
    <row r="42" spans="1:2" ht="15.75">
      <c r="A42" s="43" t="s">
        <v>547</v>
      </c>
      <c r="B42" s="44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43">
      <selection activeCell="E5" sqref="E5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26.28125" style="0" customWidth="1"/>
    <col min="4" max="4" width="35.57421875" style="0" customWidth="1"/>
  </cols>
  <sheetData>
    <row r="1" spans="1:4" ht="22.5" customHeight="1">
      <c r="A1" s="388" t="s">
        <v>548</v>
      </c>
      <c r="B1" s="387"/>
      <c r="C1" s="387"/>
      <c r="D1" s="387"/>
    </row>
    <row r="2" spans="1:4" ht="48.75" customHeight="1">
      <c r="A2" s="386" t="s">
        <v>16</v>
      </c>
      <c r="B2" s="387"/>
      <c r="C2" s="387"/>
      <c r="D2" s="392"/>
    </row>
    <row r="3" spans="1:3" ht="21" customHeight="1">
      <c r="A3" s="67"/>
      <c r="B3" s="68"/>
      <c r="C3" s="68"/>
    </row>
    <row r="4" ht="15">
      <c r="A4" s="3" t="s">
        <v>631</v>
      </c>
    </row>
    <row r="5" spans="1:4" ht="25.5">
      <c r="A5" s="41" t="s">
        <v>602</v>
      </c>
      <c r="B5" s="2" t="s">
        <v>70</v>
      </c>
      <c r="C5" s="91" t="s">
        <v>7</v>
      </c>
      <c r="D5" s="91" t="s">
        <v>9</v>
      </c>
    </row>
    <row r="6" spans="1:4" ht="15">
      <c r="A6" s="11" t="s">
        <v>422</v>
      </c>
      <c r="B6" s="4" t="s">
        <v>207</v>
      </c>
      <c r="C6" s="25"/>
      <c r="D6" s="25"/>
    </row>
    <row r="7" spans="1:4" ht="15">
      <c r="A7" s="18" t="s">
        <v>208</v>
      </c>
      <c r="B7" s="18" t="s">
        <v>207</v>
      </c>
      <c r="C7" s="25"/>
      <c r="D7" s="25"/>
    </row>
    <row r="8" spans="1:4" ht="15">
      <c r="A8" s="18" t="s">
        <v>209</v>
      </c>
      <c r="B8" s="18" t="s">
        <v>207</v>
      </c>
      <c r="C8" s="25"/>
      <c r="D8" s="25"/>
    </row>
    <row r="9" spans="1:4" ht="30">
      <c r="A9" s="11" t="s">
        <v>210</v>
      </c>
      <c r="B9" s="4" t="s">
        <v>211</v>
      </c>
      <c r="C9" s="25"/>
      <c r="D9" s="25"/>
    </row>
    <row r="10" spans="1:4" ht="15">
      <c r="A10" s="11" t="s">
        <v>421</v>
      </c>
      <c r="B10" s="4" t="s">
        <v>212</v>
      </c>
      <c r="C10" s="25"/>
      <c r="D10" s="25"/>
    </row>
    <row r="11" spans="1:4" ht="15">
      <c r="A11" s="18" t="s">
        <v>208</v>
      </c>
      <c r="B11" s="18" t="s">
        <v>212</v>
      </c>
      <c r="C11" s="25"/>
      <c r="D11" s="25"/>
    </row>
    <row r="12" spans="1:4" ht="15">
      <c r="A12" s="18" t="s">
        <v>209</v>
      </c>
      <c r="B12" s="18" t="s">
        <v>213</v>
      </c>
      <c r="C12" s="25"/>
      <c r="D12" s="25"/>
    </row>
    <row r="13" spans="1:4" ht="15">
      <c r="A13" s="10" t="s">
        <v>420</v>
      </c>
      <c r="B13" s="6" t="s">
        <v>214</v>
      </c>
      <c r="C13" s="25"/>
      <c r="D13" s="25"/>
    </row>
    <row r="14" spans="1:4" ht="15">
      <c r="A14" s="20" t="s">
        <v>425</v>
      </c>
      <c r="B14" s="4" t="s">
        <v>215</v>
      </c>
      <c r="C14" s="25"/>
      <c r="D14" s="25"/>
    </row>
    <row r="15" spans="1:4" ht="15">
      <c r="A15" s="18" t="s">
        <v>216</v>
      </c>
      <c r="B15" s="18" t="s">
        <v>215</v>
      </c>
      <c r="C15" s="25"/>
      <c r="D15" s="25"/>
    </row>
    <row r="16" spans="1:4" ht="15">
      <c r="A16" s="18" t="s">
        <v>217</v>
      </c>
      <c r="B16" s="18" t="s">
        <v>215</v>
      </c>
      <c r="C16" s="25"/>
      <c r="D16" s="25"/>
    </row>
    <row r="17" spans="1:4" ht="15">
      <c r="A17" s="20" t="s">
        <v>426</v>
      </c>
      <c r="B17" s="4" t="s">
        <v>218</v>
      </c>
      <c r="C17" s="25"/>
      <c r="D17" s="25"/>
    </row>
    <row r="18" spans="1:4" ht="15">
      <c r="A18" s="18" t="s">
        <v>209</v>
      </c>
      <c r="B18" s="18" t="s">
        <v>218</v>
      </c>
      <c r="C18" s="25"/>
      <c r="D18" s="25"/>
    </row>
    <row r="19" spans="1:4" ht="15">
      <c r="A19" s="12" t="s">
        <v>219</v>
      </c>
      <c r="B19" s="4" t="s">
        <v>220</v>
      </c>
      <c r="C19" s="25"/>
      <c r="D19" s="25"/>
    </row>
    <row r="20" spans="1:4" ht="15">
      <c r="A20" s="12" t="s">
        <v>427</v>
      </c>
      <c r="B20" s="4" t="s">
        <v>221</v>
      </c>
      <c r="C20" s="25"/>
      <c r="D20" s="25"/>
    </row>
    <row r="21" spans="1:4" ht="15">
      <c r="A21" s="18" t="s">
        <v>217</v>
      </c>
      <c r="B21" s="18" t="s">
        <v>221</v>
      </c>
      <c r="C21" s="25"/>
      <c r="D21" s="25"/>
    </row>
    <row r="22" spans="1:4" ht="15">
      <c r="A22" s="18" t="s">
        <v>209</v>
      </c>
      <c r="B22" s="18" t="s">
        <v>221</v>
      </c>
      <c r="C22" s="25"/>
      <c r="D22" s="25"/>
    </row>
    <row r="23" spans="1:4" ht="15">
      <c r="A23" s="21" t="s">
        <v>423</v>
      </c>
      <c r="B23" s="6" t="s">
        <v>222</v>
      </c>
      <c r="C23" s="25"/>
      <c r="D23" s="25"/>
    </row>
    <row r="24" spans="1:4" ht="15">
      <c r="A24" s="20" t="s">
        <v>223</v>
      </c>
      <c r="B24" s="4" t="s">
        <v>224</v>
      </c>
      <c r="C24" s="25"/>
      <c r="D24" s="25"/>
    </row>
    <row r="25" spans="1:4" ht="15">
      <c r="A25" s="20" t="s">
        <v>225</v>
      </c>
      <c r="B25" s="4" t="s">
        <v>226</v>
      </c>
      <c r="C25" s="25"/>
      <c r="D25" s="25"/>
    </row>
    <row r="26" spans="1:4" ht="15">
      <c r="A26" s="20" t="s">
        <v>229</v>
      </c>
      <c r="B26" s="4" t="s">
        <v>230</v>
      </c>
      <c r="C26" s="25"/>
      <c r="D26" s="25"/>
    </row>
    <row r="27" spans="1:4" ht="15">
      <c r="A27" s="20" t="s">
        <v>231</v>
      </c>
      <c r="B27" s="4" t="s">
        <v>232</v>
      </c>
      <c r="C27" s="25"/>
      <c r="D27" s="25"/>
    </row>
    <row r="28" spans="1:4" ht="15">
      <c r="A28" s="20" t="s">
        <v>233</v>
      </c>
      <c r="B28" s="4" t="s">
        <v>234</v>
      </c>
      <c r="C28" s="25"/>
      <c r="D28" s="25"/>
    </row>
    <row r="29" spans="1:4" ht="15">
      <c r="A29" s="45" t="s">
        <v>424</v>
      </c>
      <c r="B29" s="46" t="s">
        <v>235</v>
      </c>
      <c r="C29" s="25"/>
      <c r="D29" s="25"/>
    </row>
    <row r="30" spans="1:4" ht="15">
      <c r="A30" s="20" t="s">
        <v>236</v>
      </c>
      <c r="B30" s="4" t="s">
        <v>237</v>
      </c>
      <c r="C30" s="25"/>
      <c r="D30" s="25"/>
    </row>
    <row r="31" spans="1:4" ht="15">
      <c r="A31" s="11" t="s">
        <v>238</v>
      </c>
      <c r="B31" s="4" t="s">
        <v>239</v>
      </c>
      <c r="C31" s="25"/>
      <c r="D31" s="25"/>
    </row>
    <row r="32" spans="1:4" ht="15">
      <c r="A32" s="20" t="s">
        <v>428</v>
      </c>
      <c r="B32" s="4" t="s">
        <v>240</v>
      </c>
      <c r="C32" s="25"/>
      <c r="D32" s="25"/>
    </row>
    <row r="33" spans="1:4" ht="15">
      <c r="A33" s="18" t="s">
        <v>209</v>
      </c>
      <c r="B33" s="18" t="s">
        <v>240</v>
      </c>
      <c r="C33" s="25"/>
      <c r="D33" s="25"/>
    </row>
    <row r="34" spans="1:4" ht="15">
      <c r="A34" s="20" t="s">
        <v>429</v>
      </c>
      <c r="B34" s="4" t="s">
        <v>241</v>
      </c>
      <c r="C34" s="25"/>
      <c r="D34" s="25"/>
    </row>
    <row r="35" spans="1:4" ht="15">
      <c r="A35" s="18" t="s">
        <v>242</v>
      </c>
      <c r="B35" s="18" t="s">
        <v>241</v>
      </c>
      <c r="C35" s="25"/>
      <c r="D35" s="25"/>
    </row>
    <row r="36" spans="1:4" ht="15">
      <c r="A36" s="18" t="s">
        <v>243</v>
      </c>
      <c r="B36" s="18" t="s">
        <v>241</v>
      </c>
      <c r="C36" s="25"/>
      <c r="D36" s="25"/>
    </row>
    <row r="37" spans="1:4" ht="15">
      <c r="A37" s="18" t="s">
        <v>244</v>
      </c>
      <c r="B37" s="18" t="s">
        <v>241</v>
      </c>
      <c r="C37" s="25"/>
      <c r="D37" s="25"/>
    </row>
    <row r="38" spans="1:4" ht="15">
      <c r="A38" s="18" t="s">
        <v>209</v>
      </c>
      <c r="B38" s="18" t="s">
        <v>241</v>
      </c>
      <c r="C38" s="25"/>
      <c r="D38" s="25"/>
    </row>
    <row r="39" spans="1:4" ht="15">
      <c r="A39" s="45" t="s">
        <v>430</v>
      </c>
      <c r="B39" s="46" t="s">
        <v>245</v>
      </c>
      <c r="C39" s="25"/>
      <c r="D39" s="25"/>
    </row>
    <row r="42" spans="1:4" ht="25.5">
      <c r="A42" s="41" t="s">
        <v>602</v>
      </c>
      <c r="B42" s="2" t="s">
        <v>70</v>
      </c>
      <c r="C42" s="91" t="s">
        <v>7</v>
      </c>
      <c r="D42" s="91" t="s">
        <v>8</v>
      </c>
    </row>
    <row r="43" spans="1:4" ht="15">
      <c r="A43" s="20" t="s">
        <v>495</v>
      </c>
      <c r="B43" s="4" t="s">
        <v>335</v>
      </c>
      <c r="C43" s="25"/>
      <c r="D43" s="25"/>
    </row>
    <row r="44" spans="1:4" ht="15">
      <c r="A44" s="52" t="s">
        <v>208</v>
      </c>
      <c r="B44" s="52" t="s">
        <v>335</v>
      </c>
      <c r="C44" s="25"/>
      <c r="D44" s="25"/>
    </row>
    <row r="45" spans="1:4" ht="30">
      <c r="A45" s="11" t="s">
        <v>336</v>
      </c>
      <c r="B45" s="4" t="s">
        <v>337</v>
      </c>
      <c r="C45" s="25"/>
      <c r="D45" s="25"/>
    </row>
    <row r="46" spans="1:4" ht="15">
      <c r="A46" s="20" t="s">
        <v>544</v>
      </c>
      <c r="B46" s="4" t="s">
        <v>338</v>
      </c>
      <c r="C46" s="25"/>
      <c r="D46" s="25"/>
    </row>
    <row r="47" spans="1:4" ht="15">
      <c r="A47" s="52" t="s">
        <v>208</v>
      </c>
      <c r="B47" s="52" t="s">
        <v>338</v>
      </c>
      <c r="C47" s="25"/>
      <c r="D47" s="25"/>
    </row>
    <row r="48" spans="1:4" ht="15">
      <c r="A48" s="10" t="s">
        <v>515</v>
      </c>
      <c r="B48" s="6" t="s">
        <v>339</v>
      </c>
      <c r="C48" s="25"/>
      <c r="D48" s="25"/>
    </row>
    <row r="49" spans="1:4" ht="15">
      <c r="A49" s="11" t="s">
        <v>545</v>
      </c>
      <c r="B49" s="4" t="s">
        <v>340</v>
      </c>
      <c r="C49" s="25"/>
      <c r="D49" s="25"/>
    </row>
    <row r="50" spans="1:4" ht="15">
      <c r="A50" s="52" t="s">
        <v>216</v>
      </c>
      <c r="B50" s="52" t="s">
        <v>340</v>
      </c>
      <c r="C50" s="25"/>
      <c r="D50" s="25"/>
    </row>
    <row r="51" spans="1:4" ht="15">
      <c r="A51" s="20" t="s">
        <v>341</v>
      </c>
      <c r="B51" s="4" t="s">
        <v>342</v>
      </c>
      <c r="C51" s="25"/>
      <c r="D51" s="25"/>
    </row>
    <row r="52" spans="1:4" ht="15">
      <c r="A52" s="12" t="s">
        <v>546</v>
      </c>
      <c r="B52" s="4" t="s">
        <v>343</v>
      </c>
      <c r="C52" s="25"/>
      <c r="D52" s="25"/>
    </row>
    <row r="53" spans="1:4" ht="15">
      <c r="A53" s="52" t="s">
        <v>217</v>
      </c>
      <c r="B53" s="52" t="s">
        <v>343</v>
      </c>
      <c r="C53" s="25"/>
      <c r="D53" s="25"/>
    </row>
    <row r="54" spans="1:4" ht="15">
      <c r="A54" s="20" t="s">
        <v>344</v>
      </c>
      <c r="B54" s="4" t="s">
        <v>345</v>
      </c>
      <c r="C54" s="25"/>
      <c r="D54" s="25"/>
    </row>
    <row r="55" spans="1:4" ht="15">
      <c r="A55" s="21" t="s">
        <v>516</v>
      </c>
      <c r="B55" s="6" t="s">
        <v>346</v>
      </c>
      <c r="C55" s="25"/>
      <c r="D55" s="25"/>
    </row>
    <row r="56" spans="1:4" ht="15">
      <c r="A56" s="21" t="s">
        <v>350</v>
      </c>
      <c r="B56" s="6" t="s">
        <v>351</v>
      </c>
      <c r="C56" s="25"/>
      <c r="D56" s="25"/>
    </row>
    <row r="57" spans="1:4" ht="15">
      <c r="A57" s="21" t="s">
        <v>352</v>
      </c>
      <c r="B57" s="6" t="s">
        <v>353</v>
      </c>
      <c r="C57" s="25"/>
      <c r="D57" s="25"/>
    </row>
    <row r="58" spans="1:4" ht="15">
      <c r="A58" s="21" t="s">
        <v>356</v>
      </c>
      <c r="B58" s="6" t="s">
        <v>357</v>
      </c>
      <c r="C58" s="25"/>
      <c r="D58" s="25"/>
    </row>
    <row r="59" spans="1:4" ht="15">
      <c r="A59" s="10" t="s">
        <v>630</v>
      </c>
      <c r="B59" s="6" t="s">
        <v>358</v>
      </c>
      <c r="C59" s="25"/>
      <c r="D59" s="25"/>
    </row>
    <row r="60" spans="1:4" ht="15">
      <c r="A60" s="14" t="s">
        <v>359</v>
      </c>
      <c r="B60" s="6" t="s">
        <v>358</v>
      </c>
      <c r="C60" s="25"/>
      <c r="D60" s="25"/>
    </row>
    <row r="61" spans="1:4" ht="15">
      <c r="A61" s="93" t="s">
        <v>518</v>
      </c>
      <c r="B61" s="46" t="s">
        <v>360</v>
      </c>
      <c r="C61" s="25"/>
      <c r="D61" s="25"/>
    </row>
    <row r="62" spans="1:4" ht="15">
      <c r="A62" s="11" t="s">
        <v>361</v>
      </c>
      <c r="B62" s="4" t="s">
        <v>362</v>
      </c>
      <c r="C62" s="25"/>
      <c r="D62" s="25"/>
    </row>
    <row r="63" spans="1:4" ht="15">
      <c r="A63" s="12" t="s">
        <v>363</v>
      </c>
      <c r="B63" s="4" t="s">
        <v>364</v>
      </c>
      <c r="C63" s="25"/>
      <c r="D63" s="25"/>
    </row>
    <row r="64" spans="1:4" ht="15">
      <c r="A64" s="20" t="s">
        <v>365</v>
      </c>
      <c r="B64" s="4" t="s">
        <v>366</v>
      </c>
      <c r="C64" s="25"/>
      <c r="D64" s="25"/>
    </row>
    <row r="65" spans="1:4" ht="15">
      <c r="A65" s="20" t="s">
        <v>500</v>
      </c>
      <c r="B65" s="4" t="s">
        <v>367</v>
      </c>
      <c r="C65" s="25"/>
      <c r="D65" s="25"/>
    </row>
    <row r="66" spans="1:4" ht="15">
      <c r="A66" s="52" t="s">
        <v>242</v>
      </c>
      <c r="B66" s="52" t="s">
        <v>367</v>
      </c>
      <c r="C66" s="25"/>
      <c r="D66" s="25"/>
    </row>
    <row r="67" spans="1:4" ht="15">
      <c r="A67" s="52" t="s">
        <v>243</v>
      </c>
      <c r="B67" s="52" t="s">
        <v>367</v>
      </c>
      <c r="C67" s="25"/>
      <c r="D67" s="25"/>
    </row>
    <row r="68" spans="1:4" ht="15">
      <c r="A68" s="53" t="s">
        <v>244</v>
      </c>
      <c r="B68" s="53" t="s">
        <v>367</v>
      </c>
      <c r="C68" s="25"/>
      <c r="D68" s="25"/>
    </row>
    <row r="69" spans="1:4" ht="15">
      <c r="A69" s="45" t="s">
        <v>519</v>
      </c>
      <c r="B69" s="46" t="s">
        <v>368</v>
      </c>
      <c r="C69" s="25"/>
      <c r="D69" s="25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388" t="s">
        <v>548</v>
      </c>
      <c r="B1" s="389"/>
      <c r="C1" s="389"/>
    </row>
    <row r="2" spans="1:3" ht="26.25" customHeight="1">
      <c r="A2" s="386" t="s">
        <v>20</v>
      </c>
      <c r="B2" s="386"/>
      <c r="C2" s="386"/>
    </row>
    <row r="3" spans="1:3" ht="18.75" customHeight="1">
      <c r="A3" s="92"/>
      <c r="B3" s="94"/>
      <c r="C3" s="94"/>
    </row>
    <row r="4" ht="23.25" customHeight="1">
      <c r="A4" s="3" t="s">
        <v>631</v>
      </c>
    </row>
    <row r="5" spans="1:3" ht="25.5">
      <c r="A5" s="41" t="s">
        <v>602</v>
      </c>
      <c r="B5" s="2" t="s">
        <v>70</v>
      </c>
      <c r="C5" s="91" t="s">
        <v>5</v>
      </c>
    </row>
    <row r="6" spans="1:3" ht="15">
      <c r="A6" s="113" t="s">
        <v>707</v>
      </c>
      <c r="B6" s="4" t="s">
        <v>147</v>
      </c>
      <c r="C6" s="116" t="e">
        <f>#REF!</f>
        <v>#REF!</v>
      </c>
    </row>
    <row r="7" spans="1:3" ht="15">
      <c r="A7" s="113" t="s">
        <v>708</v>
      </c>
      <c r="B7" s="4" t="s">
        <v>147</v>
      </c>
      <c r="C7" s="116" t="e">
        <f>#REF!</f>
        <v>#REF!</v>
      </c>
    </row>
    <row r="8" spans="1:3" ht="15">
      <c r="A8" s="115" t="s">
        <v>379</v>
      </c>
      <c r="B8" s="6" t="s">
        <v>147</v>
      </c>
      <c r="C8" s="114" t="e">
        <f>SUM(C6:C7)</f>
        <v>#REF!</v>
      </c>
    </row>
    <row r="9" spans="1:3" ht="15">
      <c r="A9" s="11" t="s">
        <v>380</v>
      </c>
      <c r="B9" s="5" t="s">
        <v>149</v>
      </c>
      <c r="C9" s="25"/>
    </row>
    <row r="10" spans="1:3" ht="15">
      <c r="A10" s="11" t="s">
        <v>381</v>
      </c>
      <c r="B10" s="5" t="s">
        <v>149</v>
      </c>
      <c r="C10" s="25"/>
    </row>
    <row r="11" spans="1:3" ht="15">
      <c r="A11" s="11" t="s">
        <v>382</v>
      </c>
      <c r="B11" s="5" t="s">
        <v>149</v>
      </c>
      <c r="C11" s="25"/>
    </row>
    <row r="12" spans="1:3" ht="15">
      <c r="A12" s="11" t="s">
        <v>383</v>
      </c>
      <c r="B12" s="5" t="s">
        <v>149</v>
      </c>
      <c r="C12" s="25"/>
    </row>
    <row r="13" spans="1:3" ht="15">
      <c r="A13" s="12" t="s">
        <v>384</v>
      </c>
      <c r="B13" s="5" t="s">
        <v>149</v>
      </c>
      <c r="C13" s="112" t="e">
        <f>#REF!</f>
        <v>#REF!</v>
      </c>
    </row>
    <row r="14" spans="1:3" ht="15">
      <c r="A14" s="12" t="s">
        <v>385</v>
      </c>
      <c r="B14" s="5" t="s">
        <v>149</v>
      </c>
      <c r="C14" s="112" t="e">
        <f>#REF!</f>
        <v>#REF!</v>
      </c>
    </row>
    <row r="15" spans="1:3" ht="15">
      <c r="A15" s="14" t="s">
        <v>13</v>
      </c>
      <c r="B15" s="13" t="s">
        <v>149</v>
      </c>
      <c r="C15" s="25" t="e">
        <f>SUM(C9:C14)</f>
        <v>#REF!</v>
      </c>
    </row>
    <row r="16" spans="1:3" ht="15">
      <c r="A16" s="11" t="s">
        <v>386</v>
      </c>
      <c r="B16" s="5" t="s">
        <v>150</v>
      </c>
      <c r="C16" s="25"/>
    </row>
    <row r="17" spans="1:3" ht="15">
      <c r="A17" s="15" t="s">
        <v>12</v>
      </c>
      <c r="B17" s="13" t="s">
        <v>150</v>
      </c>
      <c r="C17" s="25">
        <f>SUM(C16)</f>
        <v>0</v>
      </c>
    </row>
    <row r="18" spans="1:3" ht="15">
      <c r="A18" s="11" t="s">
        <v>387</v>
      </c>
      <c r="B18" s="5" t="s">
        <v>151</v>
      </c>
      <c r="C18" s="25"/>
    </row>
    <row r="19" spans="1:3" ht="15">
      <c r="A19" s="11" t="s">
        <v>388</v>
      </c>
      <c r="B19" s="5" t="s">
        <v>151</v>
      </c>
      <c r="C19" s="25"/>
    </row>
    <row r="20" spans="1:3" ht="15">
      <c r="A20" s="12" t="s">
        <v>389</v>
      </c>
      <c r="B20" s="5" t="s">
        <v>151</v>
      </c>
      <c r="C20" s="112" t="e">
        <f>#REF!</f>
        <v>#REF!</v>
      </c>
    </row>
    <row r="21" spans="1:3" ht="15">
      <c r="A21" s="12" t="s">
        <v>390</v>
      </c>
      <c r="B21" s="5" t="s">
        <v>151</v>
      </c>
      <c r="C21" s="25"/>
    </row>
    <row r="22" spans="1:3" ht="15">
      <c r="A22" s="12" t="s">
        <v>391</v>
      </c>
      <c r="B22" s="5" t="s">
        <v>151</v>
      </c>
      <c r="C22" s="25"/>
    </row>
    <row r="23" spans="1:3" ht="30">
      <c r="A23" s="16" t="s">
        <v>392</v>
      </c>
      <c r="B23" s="5" t="s">
        <v>151</v>
      </c>
      <c r="C23" s="25"/>
    </row>
    <row r="24" spans="1:3" ht="15">
      <c r="A24" s="10" t="s">
        <v>11</v>
      </c>
      <c r="B24" s="13" t="s">
        <v>151</v>
      </c>
      <c r="C24" s="25" t="e">
        <f>SUM(C18:C23)</f>
        <v>#REF!</v>
      </c>
    </row>
    <row r="25" spans="1:3" ht="15">
      <c r="A25" s="11" t="s">
        <v>393</v>
      </c>
      <c r="B25" s="5" t="s">
        <v>152</v>
      </c>
      <c r="C25" s="25"/>
    </row>
    <row r="26" spans="1:3" ht="15">
      <c r="A26" s="11" t="s">
        <v>394</v>
      </c>
      <c r="B26" s="5" t="s">
        <v>152</v>
      </c>
      <c r="C26" s="112" t="e">
        <f>#REF!</f>
        <v>#REF!</v>
      </c>
    </row>
    <row r="27" spans="1:3" ht="15">
      <c r="A27" s="10" t="s">
        <v>10</v>
      </c>
      <c r="B27" s="7" t="s">
        <v>152</v>
      </c>
      <c r="C27" s="25" t="e">
        <f>SUM(C25:C26)</f>
        <v>#REF!</v>
      </c>
    </row>
    <row r="28" spans="1:3" ht="15">
      <c r="A28" s="11" t="s">
        <v>395</v>
      </c>
      <c r="B28" s="5" t="s">
        <v>153</v>
      </c>
      <c r="C28" s="25"/>
    </row>
    <row r="29" spans="1:3" ht="15">
      <c r="A29" s="11" t="s">
        <v>396</v>
      </c>
      <c r="B29" s="5" t="s">
        <v>153</v>
      </c>
      <c r="C29" s="112" t="e">
        <f>#REF!</f>
        <v>#REF!</v>
      </c>
    </row>
    <row r="30" spans="1:3" ht="15">
      <c r="A30" s="12" t="s">
        <v>705</v>
      </c>
      <c r="B30" s="5" t="s">
        <v>153</v>
      </c>
      <c r="C30" s="112" t="e">
        <f>#REF!</f>
        <v>#REF!</v>
      </c>
    </row>
    <row r="31" spans="1:3" ht="15">
      <c r="A31" s="12" t="s">
        <v>704</v>
      </c>
      <c r="B31" s="5" t="s">
        <v>153</v>
      </c>
      <c r="C31" s="112" t="e">
        <f>#REF!</f>
        <v>#REF!</v>
      </c>
    </row>
    <row r="32" spans="1:3" ht="15">
      <c r="A32" s="12" t="s">
        <v>397</v>
      </c>
      <c r="B32" s="5" t="s">
        <v>153</v>
      </c>
      <c r="C32" s="112" t="e">
        <f>#REF!</f>
        <v>#REF!</v>
      </c>
    </row>
    <row r="33" spans="1:3" ht="15">
      <c r="A33" s="12" t="s">
        <v>398</v>
      </c>
      <c r="B33" s="5" t="s">
        <v>153</v>
      </c>
      <c r="C33" s="112" t="e">
        <f>#REF!</f>
        <v>#REF!</v>
      </c>
    </row>
    <row r="34" spans="1:3" ht="15">
      <c r="A34" s="12" t="s">
        <v>706</v>
      </c>
      <c r="B34" s="5" t="s">
        <v>153</v>
      </c>
      <c r="C34" s="112" t="e">
        <f>#REF!</f>
        <v>#REF!</v>
      </c>
    </row>
    <row r="35" spans="1:3" ht="15">
      <c r="A35" s="12" t="s">
        <v>399</v>
      </c>
      <c r="B35" s="5" t="s">
        <v>153</v>
      </c>
      <c r="C35" s="25"/>
    </row>
    <row r="36" spans="1:3" ht="15">
      <c r="A36" s="12" t="s">
        <v>400</v>
      </c>
      <c r="B36" s="5" t="s">
        <v>153</v>
      </c>
      <c r="C36" s="25"/>
    </row>
    <row r="37" spans="1:3" ht="15">
      <c r="A37" s="12" t="s">
        <v>401</v>
      </c>
      <c r="B37" s="5" t="s">
        <v>153</v>
      </c>
      <c r="C37" s="25"/>
    </row>
    <row r="38" spans="1:3" ht="30">
      <c r="A38" s="12" t="s">
        <v>402</v>
      </c>
      <c r="B38" s="5" t="s">
        <v>153</v>
      </c>
      <c r="C38" s="112" t="e">
        <f>#REF!</f>
        <v>#REF!</v>
      </c>
    </row>
    <row r="39" spans="1:3" ht="30">
      <c r="A39" s="12" t="s">
        <v>403</v>
      </c>
      <c r="B39" s="5" t="s">
        <v>153</v>
      </c>
      <c r="C39" s="25"/>
    </row>
    <row r="40" spans="1:3" ht="15">
      <c r="A40" s="10" t="s">
        <v>404</v>
      </c>
      <c r="B40" s="13" t="s">
        <v>153</v>
      </c>
      <c r="C40" s="25" t="e">
        <f>SUM(C28:C39)</f>
        <v>#REF!</v>
      </c>
    </row>
    <row r="41" spans="1:3" ht="15.75">
      <c r="A41" s="17" t="s">
        <v>405</v>
      </c>
      <c r="B41" s="8" t="s">
        <v>154</v>
      </c>
      <c r="C41" s="112" t="e">
        <f>SUM(C40,C27,C24,C17,C15,C8)</f>
        <v>#REF!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79">
      <selection activeCell="K8" sqref="K8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388" t="s">
        <v>672</v>
      </c>
      <c r="B1" s="387"/>
      <c r="C1" s="387"/>
    </row>
    <row r="2" spans="1:3" ht="27" customHeight="1">
      <c r="A2" s="386" t="s">
        <v>17</v>
      </c>
      <c r="B2" s="387"/>
      <c r="C2" s="387"/>
    </row>
    <row r="3" spans="1:3" ht="19.5" customHeight="1">
      <c r="A3" s="67"/>
      <c r="B3" s="68"/>
      <c r="C3" s="68"/>
    </row>
    <row r="4" ht="15">
      <c r="A4" s="3" t="s">
        <v>631</v>
      </c>
    </row>
    <row r="5" spans="1:3" ht="25.5">
      <c r="A5" s="41" t="s">
        <v>602</v>
      </c>
      <c r="B5" s="2" t="s">
        <v>70</v>
      </c>
      <c r="C5" s="91" t="s">
        <v>5</v>
      </c>
    </row>
    <row r="6" spans="1:3" ht="15">
      <c r="A6" s="12" t="s">
        <v>551</v>
      </c>
      <c r="B6" s="5" t="s">
        <v>160</v>
      </c>
      <c r="C6" s="25"/>
    </row>
    <row r="7" spans="1:3" ht="15">
      <c r="A7" s="12" t="s">
        <v>552</v>
      </c>
      <c r="B7" s="5" t="s">
        <v>160</v>
      </c>
      <c r="C7" s="25"/>
    </row>
    <row r="8" spans="1:3" ht="15">
      <c r="A8" s="12" t="s">
        <v>553</v>
      </c>
      <c r="B8" s="5" t="s">
        <v>160</v>
      </c>
      <c r="C8" s="25"/>
    </row>
    <row r="9" spans="1:3" ht="15">
      <c r="A9" s="12" t="s">
        <v>554</v>
      </c>
      <c r="B9" s="5" t="s">
        <v>160</v>
      </c>
      <c r="C9" s="25"/>
    </row>
    <row r="10" spans="1:3" ht="15">
      <c r="A10" s="12" t="s">
        <v>555</v>
      </c>
      <c r="B10" s="5" t="s">
        <v>160</v>
      </c>
      <c r="C10" s="25"/>
    </row>
    <row r="11" spans="1:3" ht="15">
      <c r="A11" s="12" t="s">
        <v>556</v>
      </c>
      <c r="B11" s="5" t="s">
        <v>160</v>
      </c>
      <c r="C11" s="25"/>
    </row>
    <row r="12" spans="1:3" ht="15">
      <c r="A12" s="12" t="s">
        <v>557</v>
      </c>
      <c r="B12" s="5" t="s">
        <v>160</v>
      </c>
      <c r="C12" s="25"/>
    </row>
    <row r="13" spans="1:3" ht="15">
      <c r="A13" s="12" t="s">
        <v>558</v>
      </c>
      <c r="B13" s="5" t="s">
        <v>160</v>
      </c>
      <c r="C13" s="25"/>
    </row>
    <row r="14" spans="1:3" ht="15">
      <c r="A14" s="12" t="s">
        <v>559</v>
      </c>
      <c r="B14" s="5" t="s">
        <v>160</v>
      </c>
      <c r="C14" s="25"/>
    </row>
    <row r="15" spans="1:3" ht="15">
      <c r="A15" s="12" t="s">
        <v>560</v>
      </c>
      <c r="B15" s="5" t="s">
        <v>160</v>
      </c>
      <c r="C15" s="25"/>
    </row>
    <row r="16" spans="1:3" ht="25.5">
      <c r="A16" s="10" t="s">
        <v>406</v>
      </c>
      <c r="B16" s="7" t="s">
        <v>160</v>
      </c>
      <c r="C16" s="25"/>
    </row>
    <row r="17" spans="1:3" ht="15">
      <c r="A17" s="12" t="s">
        <v>551</v>
      </c>
      <c r="B17" s="5" t="s">
        <v>161</v>
      </c>
      <c r="C17" s="25"/>
    </row>
    <row r="18" spans="1:3" ht="15">
      <c r="A18" s="12" t="s">
        <v>552</v>
      </c>
      <c r="B18" s="5" t="s">
        <v>161</v>
      </c>
      <c r="C18" s="25"/>
    </row>
    <row r="19" spans="1:3" ht="15">
      <c r="A19" s="12" t="s">
        <v>553</v>
      </c>
      <c r="B19" s="5" t="s">
        <v>161</v>
      </c>
      <c r="C19" s="25"/>
    </row>
    <row r="20" spans="1:3" ht="15">
      <c r="A20" s="12" t="s">
        <v>554</v>
      </c>
      <c r="B20" s="5" t="s">
        <v>161</v>
      </c>
      <c r="C20" s="25"/>
    </row>
    <row r="21" spans="1:3" ht="15">
      <c r="A21" s="12" t="s">
        <v>555</v>
      </c>
      <c r="B21" s="5" t="s">
        <v>161</v>
      </c>
      <c r="C21" s="25"/>
    </row>
    <row r="22" spans="1:3" ht="15">
      <c r="A22" s="12" t="s">
        <v>556</v>
      </c>
      <c r="B22" s="5" t="s">
        <v>161</v>
      </c>
      <c r="C22" s="25"/>
    </row>
    <row r="23" spans="1:3" ht="15">
      <c r="A23" s="12" t="s">
        <v>557</v>
      </c>
      <c r="B23" s="5" t="s">
        <v>161</v>
      </c>
      <c r="C23" s="25"/>
    </row>
    <row r="24" spans="1:3" ht="15">
      <c r="A24" s="12" t="s">
        <v>558</v>
      </c>
      <c r="B24" s="5" t="s">
        <v>161</v>
      </c>
      <c r="C24" s="25"/>
    </row>
    <row r="25" spans="1:3" ht="15">
      <c r="A25" s="12" t="s">
        <v>559</v>
      </c>
      <c r="B25" s="5" t="s">
        <v>161</v>
      </c>
      <c r="C25" s="25"/>
    </row>
    <row r="26" spans="1:3" ht="15">
      <c r="A26" s="12" t="s">
        <v>560</v>
      </c>
      <c r="B26" s="5" t="s">
        <v>161</v>
      </c>
      <c r="C26" s="25"/>
    </row>
    <row r="27" spans="1:3" ht="25.5">
      <c r="A27" s="10" t="s">
        <v>407</v>
      </c>
      <c r="B27" s="7" t="s">
        <v>161</v>
      </c>
      <c r="C27" s="25"/>
    </row>
    <row r="28" spans="1:3" ht="15">
      <c r="A28" s="12" t="s">
        <v>551</v>
      </c>
      <c r="B28" s="5" t="s">
        <v>162</v>
      </c>
      <c r="C28" s="25"/>
    </row>
    <row r="29" spans="1:3" ht="15">
      <c r="A29" s="12" t="s">
        <v>552</v>
      </c>
      <c r="B29" s="5" t="s">
        <v>162</v>
      </c>
      <c r="C29" s="25"/>
    </row>
    <row r="30" spans="1:3" ht="15">
      <c r="A30" s="12" t="s">
        <v>553</v>
      </c>
      <c r="B30" s="5" t="s">
        <v>162</v>
      </c>
      <c r="C30" s="25"/>
    </row>
    <row r="31" spans="1:3" ht="15">
      <c r="A31" s="12" t="s">
        <v>554</v>
      </c>
      <c r="B31" s="5" t="s">
        <v>162</v>
      </c>
      <c r="C31" s="25"/>
    </row>
    <row r="32" spans="1:3" ht="15">
      <c r="A32" s="12" t="s">
        <v>555</v>
      </c>
      <c r="B32" s="5" t="s">
        <v>162</v>
      </c>
      <c r="C32" s="25"/>
    </row>
    <row r="33" spans="1:3" ht="15">
      <c r="A33" s="12" t="s">
        <v>556</v>
      </c>
      <c r="B33" s="5" t="s">
        <v>162</v>
      </c>
      <c r="C33" s="25"/>
    </row>
    <row r="34" spans="1:3" ht="15">
      <c r="A34" s="12" t="s">
        <v>557</v>
      </c>
      <c r="B34" s="5" t="s">
        <v>162</v>
      </c>
      <c r="C34" s="25"/>
    </row>
    <row r="35" spans="1:3" ht="15">
      <c r="A35" s="12" t="s">
        <v>558</v>
      </c>
      <c r="B35" s="5" t="s">
        <v>162</v>
      </c>
      <c r="C35" s="25"/>
    </row>
    <row r="36" spans="1:3" ht="15">
      <c r="A36" s="12" t="s">
        <v>559</v>
      </c>
      <c r="B36" s="5" t="s">
        <v>162</v>
      </c>
      <c r="C36" s="25"/>
    </row>
    <row r="37" spans="1:3" ht="15">
      <c r="A37" s="12" t="s">
        <v>560</v>
      </c>
      <c r="B37" s="5" t="s">
        <v>162</v>
      </c>
      <c r="C37" s="25"/>
    </row>
    <row r="38" spans="1:3" ht="15">
      <c r="A38" s="10" t="s">
        <v>408</v>
      </c>
      <c r="B38" s="7" t="s">
        <v>162</v>
      </c>
      <c r="C38" s="25"/>
    </row>
    <row r="39" spans="1:3" ht="15">
      <c r="A39" s="12" t="s">
        <v>561</v>
      </c>
      <c r="B39" s="4" t="s">
        <v>164</v>
      </c>
      <c r="C39" s="25"/>
    </row>
    <row r="40" spans="1:3" ht="15">
      <c r="A40" s="12" t="s">
        <v>562</v>
      </c>
      <c r="B40" s="4" t="s">
        <v>164</v>
      </c>
      <c r="C40" s="25"/>
    </row>
    <row r="41" spans="1:3" ht="15">
      <c r="A41" s="12" t="s">
        <v>563</v>
      </c>
      <c r="B41" s="4" t="s">
        <v>164</v>
      </c>
      <c r="C41" s="25"/>
    </row>
    <row r="42" spans="1:3" ht="15">
      <c r="A42" s="4" t="s">
        <v>564</v>
      </c>
      <c r="B42" s="4" t="s">
        <v>164</v>
      </c>
      <c r="C42" s="25"/>
    </row>
    <row r="43" spans="1:3" ht="15">
      <c r="A43" s="4" t="s">
        <v>565</v>
      </c>
      <c r="B43" s="4" t="s">
        <v>164</v>
      </c>
      <c r="C43" s="25"/>
    </row>
    <row r="44" spans="1:3" ht="15">
      <c r="A44" s="4" t="s">
        <v>566</v>
      </c>
      <c r="B44" s="4" t="s">
        <v>164</v>
      </c>
      <c r="C44" s="25"/>
    </row>
    <row r="45" spans="1:3" ht="15">
      <c r="A45" s="12" t="s">
        <v>567</v>
      </c>
      <c r="B45" s="4" t="s">
        <v>164</v>
      </c>
      <c r="C45" s="25"/>
    </row>
    <row r="46" spans="1:3" ht="15">
      <c r="A46" s="12" t="s">
        <v>568</v>
      </c>
      <c r="B46" s="4" t="s">
        <v>164</v>
      </c>
      <c r="C46" s="25"/>
    </row>
    <row r="47" spans="1:3" ht="15">
      <c r="A47" s="12" t="s">
        <v>569</v>
      </c>
      <c r="B47" s="4" t="s">
        <v>164</v>
      </c>
      <c r="C47" s="25"/>
    </row>
    <row r="48" spans="1:3" ht="15">
      <c r="A48" s="12" t="s">
        <v>570</v>
      </c>
      <c r="B48" s="4" t="s">
        <v>164</v>
      </c>
      <c r="C48" s="25"/>
    </row>
    <row r="49" spans="1:3" ht="25.5">
      <c r="A49" s="10" t="s">
        <v>409</v>
      </c>
      <c r="B49" s="7" t="s">
        <v>164</v>
      </c>
      <c r="C49" s="25"/>
    </row>
    <row r="50" spans="1:3" ht="15">
      <c r="A50" s="12" t="s">
        <v>561</v>
      </c>
      <c r="B50" s="4" t="s">
        <v>169</v>
      </c>
      <c r="C50" s="25"/>
    </row>
    <row r="51" spans="1:3" ht="15">
      <c r="A51" s="12" t="s">
        <v>562</v>
      </c>
      <c r="B51" s="4" t="s">
        <v>169</v>
      </c>
      <c r="C51" s="25"/>
    </row>
    <row r="52" spans="1:3" ht="15">
      <c r="A52" s="12" t="s">
        <v>563</v>
      </c>
      <c r="B52" s="4" t="s">
        <v>169</v>
      </c>
      <c r="C52" s="25"/>
    </row>
    <row r="53" spans="1:3" ht="15">
      <c r="A53" s="4" t="s">
        <v>564</v>
      </c>
      <c r="B53" s="4" t="s">
        <v>169</v>
      </c>
      <c r="C53" s="25"/>
    </row>
    <row r="54" spans="1:3" ht="15">
      <c r="A54" s="4" t="s">
        <v>565</v>
      </c>
      <c r="B54" s="4" t="s">
        <v>169</v>
      </c>
      <c r="C54" s="25"/>
    </row>
    <row r="55" spans="1:3" ht="15">
      <c r="A55" s="4" t="s">
        <v>566</v>
      </c>
      <c r="B55" s="4" t="s">
        <v>169</v>
      </c>
      <c r="C55" s="25"/>
    </row>
    <row r="56" spans="1:3" ht="15">
      <c r="A56" s="12" t="s">
        <v>567</v>
      </c>
      <c r="B56" s="4" t="s">
        <v>169</v>
      </c>
      <c r="C56" s="25"/>
    </row>
    <row r="57" spans="1:3" ht="15">
      <c r="A57" s="12" t="s">
        <v>571</v>
      </c>
      <c r="B57" s="4" t="s">
        <v>169</v>
      </c>
      <c r="C57" s="25"/>
    </row>
    <row r="58" spans="1:3" ht="15">
      <c r="A58" s="12" t="s">
        <v>569</v>
      </c>
      <c r="B58" s="4" t="s">
        <v>169</v>
      </c>
      <c r="C58" s="25"/>
    </row>
    <row r="59" spans="1:3" ht="15">
      <c r="A59" s="12" t="s">
        <v>570</v>
      </c>
      <c r="B59" s="4" t="s">
        <v>169</v>
      </c>
      <c r="C59" s="25"/>
    </row>
    <row r="60" spans="1:3" ht="15">
      <c r="A60" s="14" t="s">
        <v>410</v>
      </c>
      <c r="B60" s="7" t="s">
        <v>169</v>
      </c>
      <c r="C60" s="25"/>
    </row>
    <row r="61" spans="1:3" ht="15">
      <c r="A61" s="12" t="s">
        <v>551</v>
      </c>
      <c r="B61" s="5" t="s">
        <v>197</v>
      </c>
      <c r="C61" s="25"/>
    </row>
    <row r="62" spans="1:3" ht="15">
      <c r="A62" s="12" t="s">
        <v>552</v>
      </c>
      <c r="B62" s="5" t="s">
        <v>197</v>
      </c>
      <c r="C62" s="25"/>
    </row>
    <row r="63" spans="1:3" ht="15">
      <c r="A63" s="12" t="s">
        <v>553</v>
      </c>
      <c r="B63" s="5" t="s">
        <v>197</v>
      </c>
      <c r="C63" s="25"/>
    </row>
    <row r="64" spans="1:3" ht="15">
      <c r="A64" s="12" t="s">
        <v>554</v>
      </c>
      <c r="B64" s="5" t="s">
        <v>197</v>
      </c>
      <c r="C64" s="25"/>
    </row>
    <row r="65" spans="1:3" ht="15">
      <c r="A65" s="12" t="s">
        <v>555</v>
      </c>
      <c r="B65" s="5" t="s">
        <v>197</v>
      </c>
      <c r="C65" s="25"/>
    </row>
    <row r="66" spans="1:3" ht="15">
      <c r="A66" s="12" t="s">
        <v>556</v>
      </c>
      <c r="B66" s="5" t="s">
        <v>197</v>
      </c>
      <c r="C66" s="25"/>
    </row>
    <row r="67" spans="1:3" ht="15">
      <c r="A67" s="12" t="s">
        <v>557</v>
      </c>
      <c r="B67" s="5" t="s">
        <v>197</v>
      </c>
      <c r="C67" s="25"/>
    </row>
    <row r="68" spans="1:3" ht="15">
      <c r="A68" s="12" t="s">
        <v>558</v>
      </c>
      <c r="B68" s="5" t="s">
        <v>197</v>
      </c>
      <c r="C68" s="25"/>
    </row>
    <row r="69" spans="1:3" ht="15">
      <c r="A69" s="12" t="s">
        <v>559</v>
      </c>
      <c r="B69" s="5" t="s">
        <v>197</v>
      </c>
      <c r="C69" s="25"/>
    </row>
    <row r="70" spans="1:3" ht="15">
      <c r="A70" s="12" t="s">
        <v>560</v>
      </c>
      <c r="B70" s="5" t="s">
        <v>197</v>
      </c>
      <c r="C70" s="25"/>
    </row>
    <row r="71" spans="1:3" ht="25.5">
      <c r="A71" s="10" t="s">
        <v>419</v>
      </c>
      <c r="B71" s="7" t="s">
        <v>197</v>
      </c>
      <c r="C71" s="25"/>
    </row>
    <row r="72" spans="1:3" ht="15">
      <c r="A72" s="12" t="s">
        <v>551</v>
      </c>
      <c r="B72" s="5" t="s">
        <v>198</v>
      </c>
      <c r="C72" s="25"/>
    </row>
    <row r="73" spans="1:3" ht="15">
      <c r="A73" s="12" t="s">
        <v>552</v>
      </c>
      <c r="B73" s="5" t="s">
        <v>198</v>
      </c>
      <c r="C73" s="25"/>
    </row>
    <row r="74" spans="1:3" ht="15">
      <c r="A74" s="12" t="s">
        <v>553</v>
      </c>
      <c r="B74" s="5" t="s">
        <v>198</v>
      </c>
      <c r="C74" s="25"/>
    </row>
    <row r="75" spans="1:3" ht="15">
      <c r="A75" s="12" t="s">
        <v>554</v>
      </c>
      <c r="B75" s="5" t="s">
        <v>198</v>
      </c>
      <c r="C75" s="25"/>
    </row>
    <row r="76" spans="1:3" ht="15">
      <c r="A76" s="12" t="s">
        <v>555</v>
      </c>
      <c r="B76" s="5" t="s">
        <v>198</v>
      </c>
      <c r="C76" s="25"/>
    </row>
    <row r="77" spans="1:3" ht="15">
      <c r="A77" s="12" t="s">
        <v>556</v>
      </c>
      <c r="B77" s="5" t="s">
        <v>198</v>
      </c>
      <c r="C77" s="25"/>
    </row>
    <row r="78" spans="1:3" ht="15">
      <c r="A78" s="12" t="s">
        <v>557</v>
      </c>
      <c r="B78" s="5" t="s">
        <v>198</v>
      </c>
      <c r="C78" s="25"/>
    </row>
    <row r="79" spans="1:3" ht="15">
      <c r="A79" s="12" t="s">
        <v>558</v>
      </c>
      <c r="B79" s="5" t="s">
        <v>198</v>
      </c>
      <c r="C79" s="25"/>
    </row>
    <row r="80" spans="1:3" ht="15">
      <c r="A80" s="12" t="s">
        <v>559</v>
      </c>
      <c r="B80" s="5" t="s">
        <v>198</v>
      </c>
      <c r="C80" s="25"/>
    </row>
    <row r="81" spans="1:3" ht="15">
      <c r="A81" s="12" t="s">
        <v>560</v>
      </c>
      <c r="B81" s="5" t="s">
        <v>198</v>
      </c>
      <c r="C81" s="25"/>
    </row>
    <row r="82" spans="1:3" ht="25.5">
      <c r="A82" s="10" t="s">
        <v>418</v>
      </c>
      <c r="B82" s="7" t="s">
        <v>198</v>
      </c>
      <c r="C82" s="25"/>
    </row>
    <row r="83" spans="1:3" ht="15">
      <c r="A83" s="12" t="s">
        <v>551</v>
      </c>
      <c r="B83" s="5" t="s">
        <v>199</v>
      </c>
      <c r="C83" s="25"/>
    </row>
    <row r="84" spans="1:3" ht="15">
      <c r="A84" s="12" t="s">
        <v>552</v>
      </c>
      <c r="B84" s="5" t="s">
        <v>199</v>
      </c>
      <c r="C84" s="25"/>
    </row>
    <row r="85" spans="1:3" ht="15">
      <c r="A85" s="12" t="s">
        <v>553</v>
      </c>
      <c r="B85" s="5" t="s">
        <v>199</v>
      </c>
      <c r="C85" s="25"/>
    </row>
    <row r="86" spans="1:3" ht="15">
      <c r="A86" s="12" t="s">
        <v>554</v>
      </c>
      <c r="B86" s="5" t="s">
        <v>199</v>
      </c>
      <c r="C86" s="25"/>
    </row>
    <row r="87" spans="1:3" ht="15">
      <c r="A87" s="12" t="s">
        <v>555</v>
      </c>
      <c r="B87" s="5" t="s">
        <v>199</v>
      </c>
      <c r="C87" s="25"/>
    </row>
    <row r="88" spans="1:3" ht="15">
      <c r="A88" s="12" t="s">
        <v>556</v>
      </c>
      <c r="B88" s="5" t="s">
        <v>199</v>
      </c>
      <c r="C88" s="25"/>
    </row>
    <row r="89" spans="1:3" ht="15">
      <c r="A89" s="12" t="s">
        <v>557</v>
      </c>
      <c r="B89" s="5" t="s">
        <v>199</v>
      </c>
      <c r="C89" s="25"/>
    </row>
    <row r="90" spans="1:3" ht="15">
      <c r="A90" s="12" t="s">
        <v>558</v>
      </c>
      <c r="B90" s="5" t="s">
        <v>199</v>
      </c>
      <c r="C90" s="25"/>
    </row>
    <row r="91" spans="1:3" ht="15">
      <c r="A91" s="12" t="s">
        <v>559</v>
      </c>
      <c r="B91" s="5" t="s">
        <v>199</v>
      </c>
      <c r="C91" s="25"/>
    </row>
    <row r="92" spans="1:3" ht="15">
      <c r="A92" s="12" t="s">
        <v>560</v>
      </c>
      <c r="B92" s="5" t="s">
        <v>199</v>
      </c>
      <c r="C92" s="25"/>
    </row>
    <row r="93" spans="1:3" ht="15">
      <c r="A93" s="10" t="s">
        <v>417</v>
      </c>
      <c r="B93" s="7" t="s">
        <v>199</v>
      </c>
      <c r="C93" s="25"/>
    </row>
    <row r="94" spans="1:3" ht="15">
      <c r="A94" s="12" t="s">
        <v>561</v>
      </c>
      <c r="B94" s="4" t="s">
        <v>201</v>
      </c>
      <c r="C94" s="112" t="e">
        <f>#REF!</f>
        <v>#REF!</v>
      </c>
    </row>
    <row r="95" spans="1:3" ht="15">
      <c r="A95" s="12" t="s">
        <v>562</v>
      </c>
      <c r="B95" s="5" t="s">
        <v>201</v>
      </c>
      <c r="C95" s="25"/>
    </row>
    <row r="96" spans="1:3" ht="15">
      <c r="A96" s="12" t="s">
        <v>563</v>
      </c>
      <c r="B96" s="4" t="s">
        <v>201</v>
      </c>
      <c r="C96" s="25"/>
    </row>
    <row r="97" spans="1:3" ht="15">
      <c r="A97" s="4" t="s">
        <v>564</v>
      </c>
      <c r="B97" s="5" t="s">
        <v>201</v>
      </c>
      <c r="C97" s="25"/>
    </row>
    <row r="98" spans="1:3" ht="15">
      <c r="A98" s="4" t="s">
        <v>565</v>
      </c>
      <c r="B98" s="4" t="s">
        <v>201</v>
      </c>
      <c r="C98" s="25"/>
    </row>
    <row r="99" spans="1:3" ht="15">
      <c r="A99" s="4" t="s">
        <v>566</v>
      </c>
      <c r="B99" s="5" t="s">
        <v>201</v>
      </c>
      <c r="C99" s="25"/>
    </row>
    <row r="100" spans="1:3" ht="15">
      <c r="A100" s="12" t="s">
        <v>567</v>
      </c>
      <c r="B100" s="4" t="s">
        <v>201</v>
      </c>
      <c r="C100" s="25"/>
    </row>
    <row r="101" spans="1:3" ht="15">
      <c r="A101" s="12" t="s">
        <v>571</v>
      </c>
      <c r="B101" s="5" t="s">
        <v>201</v>
      </c>
      <c r="C101" s="25"/>
    </row>
    <row r="102" spans="1:3" ht="15">
      <c r="A102" s="12" t="s">
        <v>569</v>
      </c>
      <c r="B102" s="4" t="s">
        <v>201</v>
      </c>
      <c r="C102" s="25"/>
    </row>
    <row r="103" spans="1:3" ht="15">
      <c r="A103" s="12" t="s">
        <v>570</v>
      </c>
      <c r="B103" s="5" t="s">
        <v>201</v>
      </c>
      <c r="C103" s="25"/>
    </row>
    <row r="104" spans="1:3" ht="25.5">
      <c r="A104" s="10" t="s">
        <v>416</v>
      </c>
      <c r="B104" s="7" t="s">
        <v>201</v>
      </c>
      <c r="C104" s="112" t="e">
        <f>SUM(C94:C103)</f>
        <v>#REF!</v>
      </c>
    </row>
    <row r="105" spans="1:3" ht="15">
      <c r="A105" s="12" t="s">
        <v>561</v>
      </c>
      <c r="B105" s="4" t="s">
        <v>204</v>
      </c>
      <c r="C105" s="25"/>
    </row>
    <row r="106" spans="1:3" ht="15">
      <c r="A106" s="12" t="s">
        <v>562</v>
      </c>
      <c r="B106" s="4" t="s">
        <v>204</v>
      </c>
      <c r="C106" s="25"/>
    </row>
    <row r="107" spans="1:3" ht="15">
      <c r="A107" s="12" t="s">
        <v>563</v>
      </c>
      <c r="B107" s="4" t="s">
        <v>204</v>
      </c>
      <c r="C107" s="25"/>
    </row>
    <row r="108" spans="1:3" ht="15">
      <c r="A108" s="4" t="s">
        <v>564</v>
      </c>
      <c r="B108" s="4" t="s">
        <v>204</v>
      </c>
      <c r="C108" s="25"/>
    </row>
    <row r="109" spans="1:3" ht="15">
      <c r="A109" s="4" t="s">
        <v>565</v>
      </c>
      <c r="B109" s="4" t="s">
        <v>204</v>
      </c>
      <c r="C109" s="25"/>
    </row>
    <row r="110" spans="1:3" ht="15">
      <c r="A110" s="4" t="s">
        <v>566</v>
      </c>
      <c r="B110" s="4" t="s">
        <v>204</v>
      </c>
      <c r="C110" s="25"/>
    </row>
    <row r="111" spans="1:3" ht="15">
      <c r="A111" s="12" t="s">
        <v>567</v>
      </c>
      <c r="B111" s="4" t="s">
        <v>204</v>
      </c>
      <c r="C111" s="25"/>
    </row>
    <row r="112" spans="1:3" ht="15">
      <c r="A112" s="12" t="s">
        <v>571</v>
      </c>
      <c r="B112" s="4" t="s">
        <v>204</v>
      </c>
      <c r="C112" s="25"/>
    </row>
    <row r="113" spans="1:3" ht="15">
      <c r="A113" s="12" t="s">
        <v>569</v>
      </c>
      <c r="B113" s="4" t="s">
        <v>204</v>
      </c>
      <c r="C113" s="25"/>
    </row>
    <row r="114" spans="1:3" ht="15">
      <c r="A114" s="12" t="s">
        <v>570</v>
      </c>
      <c r="B114" s="4" t="s">
        <v>204</v>
      </c>
      <c r="C114" s="25"/>
    </row>
    <row r="115" spans="1:3" ht="15">
      <c r="A115" s="14" t="s">
        <v>455</v>
      </c>
      <c r="B115" s="7" t="s">
        <v>204</v>
      </c>
      <c r="C115" s="25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388" t="s">
        <v>548</v>
      </c>
      <c r="B1" s="387"/>
      <c r="C1" s="387"/>
    </row>
    <row r="2" spans="1:3" ht="25.5" customHeight="1">
      <c r="A2" s="386" t="s">
        <v>18</v>
      </c>
      <c r="B2" s="387"/>
      <c r="C2" s="387"/>
    </row>
    <row r="3" spans="1:3" ht="15.75" customHeight="1">
      <c r="A3" s="67"/>
      <c r="B3" s="68"/>
      <c r="C3" s="68"/>
    </row>
    <row r="4" ht="21" customHeight="1">
      <c r="A4" s="3" t="s">
        <v>631</v>
      </c>
    </row>
    <row r="5" spans="1:3" ht="25.5">
      <c r="A5" s="41" t="s">
        <v>602</v>
      </c>
      <c r="B5" s="2" t="s">
        <v>70</v>
      </c>
      <c r="C5" s="91" t="s">
        <v>5</v>
      </c>
    </row>
    <row r="6" spans="1:3" ht="15">
      <c r="A6" s="12" t="s">
        <v>572</v>
      </c>
      <c r="B6" s="5" t="s">
        <v>266</v>
      </c>
      <c r="C6" s="25"/>
    </row>
    <row r="7" spans="1:3" ht="15">
      <c r="A7" s="12" t="s">
        <v>581</v>
      </c>
      <c r="B7" s="5" t="s">
        <v>266</v>
      </c>
      <c r="C7" s="25"/>
    </row>
    <row r="8" spans="1:3" ht="30">
      <c r="A8" s="12" t="s">
        <v>582</v>
      </c>
      <c r="B8" s="5" t="s">
        <v>266</v>
      </c>
      <c r="C8" s="25"/>
    </row>
    <row r="9" spans="1:3" ht="15">
      <c r="A9" s="12" t="s">
        <v>580</v>
      </c>
      <c r="B9" s="5" t="s">
        <v>266</v>
      </c>
      <c r="C9" s="25"/>
    </row>
    <row r="10" spans="1:3" ht="15">
      <c r="A10" s="12" t="s">
        <v>579</v>
      </c>
      <c r="B10" s="5" t="s">
        <v>266</v>
      </c>
      <c r="C10" s="25"/>
    </row>
    <row r="11" spans="1:3" ht="15">
      <c r="A11" s="12" t="s">
        <v>578</v>
      </c>
      <c r="B11" s="5" t="s">
        <v>266</v>
      </c>
      <c r="C11" s="25"/>
    </row>
    <row r="12" spans="1:3" ht="15">
      <c r="A12" s="12" t="s">
        <v>573</v>
      </c>
      <c r="B12" s="5" t="s">
        <v>266</v>
      </c>
      <c r="C12" s="25"/>
    </row>
    <row r="13" spans="1:3" ht="15">
      <c r="A13" s="12" t="s">
        <v>574</v>
      </c>
      <c r="B13" s="5" t="s">
        <v>266</v>
      </c>
      <c r="C13" s="25"/>
    </row>
    <row r="14" spans="1:3" ht="15">
      <c r="A14" s="12" t="s">
        <v>575</v>
      </c>
      <c r="B14" s="5" t="s">
        <v>266</v>
      </c>
      <c r="C14" s="25"/>
    </row>
    <row r="15" spans="1:3" ht="15">
      <c r="A15" s="12" t="s">
        <v>576</v>
      </c>
      <c r="B15" s="5" t="s">
        <v>266</v>
      </c>
      <c r="C15" s="25"/>
    </row>
    <row r="16" spans="1:3" ht="25.5">
      <c r="A16" s="6" t="s">
        <v>465</v>
      </c>
      <c r="B16" s="7" t="s">
        <v>266</v>
      </c>
      <c r="C16" s="25"/>
    </row>
    <row r="17" spans="1:3" ht="15">
      <c r="A17" s="12" t="s">
        <v>572</v>
      </c>
      <c r="B17" s="5" t="s">
        <v>267</v>
      </c>
      <c r="C17" s="25"/>
    </row>
    <row r="18" spans="1:3" ht="15">
      <c r="A18" s="12" t="s">
        <v>581</v>
      </c>
      <c r="B18" s="5" t="s">
        <v>267</v>
      </c>
      <c r="C18" s="25"/>
    </row>
    <row r="19" spans="1:3" ht="30">
      <c r="A19" s="12" t="s">
        <v>582</v>
      </c>
      <c r="B19" s="5" t="s">
        <v>267</v>
      </c>
      <c r="C19" s="25"/>
    </row>
    <row r="20" spans="1:3" ht="15">
      <c r="A20" s="12" t="s">
        <v>580</v>
      </c>
      <c r="B20" s="5" t="s">
        <v>267</v>
      </c>
      <c r="C20" s="25"/>
    </row>
    <row r="21" spans="1:3" ht="15">
      <c r="A21" s="12" t="s">
        <v>579</v>
      </c>
      <c r="B21" s="5" t="s">
        <v>267</v>
      </c>
      <c r="C21" s="25"/>
    </row>
    <row r="22" spans="1:3" ht="15">
      <c r="A22" s="12" t="s">
        <v>578</v>
      </c>
      <c r="B22" s="5" t="s">
        <v>267</v>
      </c>
      <c r="C22" s="25"/>
    </row>
    <row r="23" spans="1:3" ht="15">
      <c r="A23" s="12" t="s">
        <v>573</v>
      </c>
      <c r="B23" s="5" t="s">
        <v>267</v>
      </c>
      <c r="C23" s="25"/>
    </row>
    <row r="24" spans="1:3" ht="15">
      <c r="A24" s="12" t="s">
        <v>574</v>
      </c>
      <c r="B24" s="5" t="s">
        <v>267</v>
      </c>
      <c r="C24" s="25"/>
    </row>
    <row r="25" spans="1:3" ht="15">
      <c r="A25" s="12" t="s">
        <v>575</v>
      </c>
      <c r="B25" s="5" t="s">
        <v>267</v>
      </c>
      <c r="C25" s="25"/>
    </row>
    <row r="26" spans="1:3" ht="15">
      <c r="A26" s="12" t="s">
        <v>576</v>
      </c>
      <c r="B26" s="5" t="s">
        <v>267</v>
      </c>
      <c r="C26" s="25"/>
    </row>
    <row r="27" spans="1:3" ht="25.5">
      <c r="A27" s="6" t="s">
        <v>523</v>
      </c>
      <c r="B27" s="7" t="s">
        <v>267</v>
      </c>
      <c r="C27" s="25"/>
    </row>
    <row r="28" spans="1:3" ht="15">
      <c r="A28" s="12" t="s">
        <v>572</v>
      </c>
      <c r="B28" s="5" t="s">
        <v>268</v>
      </c>
      <c r="C28" s="25"/>
    </row>
    <row r="29" spans="1:3" ht="15">
      <c r="A29" s="12" t="s">
        <v>581</v>
      </c>
      <c r="B29" s="5" t="s">
        <v>268</v>
      </c>
      <c r="C29" s="25"/>
    </row>
    <row r="30" spans="1:3" ht="30">
      <c r="A30" s="12" t="s">
        <v>582</v>
      </c>
      <c r="B30" s="5" t="s">
        <v>268</v>
      </c>
      <c r="C30" s="25"/>
    </row>
    <row r="31" spans="1:3" ht="15">
      <c r="A31" s="12" t="s">
        <v>580</v>
      </c>
      <c r="B31" s="5" t="s">
        <v>268</v>
      </c>
      <c r="C31" s="25"/>
    </row>
    <row r="32" spans="1:3" ht="15">
      <c r="A32" s="12" t="s">
        <v>579</v>
      </c>
      <c r="B32" s="5" t="s">
        <v>268</v>
      </c>
      <c r="C32" s="25"/>
    </row>
    <row r="33" spans="1:3" ht="15">
      <c r="A33" s="12" t="s">
        <v>578</v>
      </c>
      <c r="B33" s="5" t="s">
        <v>268</v>
      </c>
      <c r="C33" s="25"/>
    </row>
    <row r="34" spans="1:3" ht="15">
      <c r="A34" s="12" t="s">
        <v>573</v>
      </c>
      <c r="B34" s="5" t="s">
        <v>268</v>
      </c>
      <c r="C34" s="25"/>
    </row>
    <row r="35" spans="1:3" ht="15">
      <c r="A35" s="12" t="s">
        <v>574</v>
      </c>
      <c r="B35" s="5" t="s">
        <v>268</v>
      </c>
      <c r="C35" s="25"/>
    </row>
    <row r="36" spans="1:3" ht="15">
      <c r="A36" s="12" t="s">
        <v>575</v>
      </c>
      <c r="B36" s="5" t="s">
        <v>268</v>
      </c>
      <c r="C36" s="25"/>
    </row>
    <row r="37" spans="1:3" ht="15">
      <c r="A37" s="12" t="s">
        <v>576</v>
      </c>
      <c r="B37" s="5" t="s">
        <v>268</v>
      </c>
      <c r="C37" s="25"/>
    </row>
    <row r="38" spans="1:3" ht="15">
      <c r="A38" s="6" t="s">
        <v>522</v>
      </c>
      <c r="B38" s="7" t="s">
        <v>268</v>
      </c>
      <c r="C38" s="25"/>
    </row>
    <row r="39" spans="1:3" ht="15">
      <c r="A39" s="12" t="s">
        <v>572</v>
      </c>
      <c r="B39" s="5" t="s">
        <v>274</v>
      </c>
      <c r="C39" s="25"/>
    </row>
    <row r="40" spans="1:3" ht="15">
      <c r="A40" s="12" t="s">
        <v>581</v>
      </c>
      <c r="B40" s="5" t="s">
        <v>274</v>
      </c>
      <c r="C40" s="25"/>
    </row>
    <row r="41" spans="1:3" ht="30">
      <c r="A41" s="12" t="s">
        <v>582</v>
      </c>
      <c r="B41" s="5" t="s">
        <v>274</v>
      </c>
      <c r="C41" s="25"/>
    </row>
    <row r="42" spans="1:3" ht="15">
      <c r="A42" s="12" t="s">
        <v>580</v>
      </c>
      <c r="B42" s="5" t="s">
        <v>274</v>
      </c>
      <c r="C42" s="25"/>
    </row>
    <row r="43" spans="1:3" ht="15">
      <c r="A43" s="12" t="s">
        <v>579</v>
      </c>
      <c r="B43" s="5" t="s">
        <v>274</v>
      </c>
      <c r="C43" s="25"/>
    </row>
    <row r="44" spans="1:3" ht="15">
      <c r="A44" s="12" t="s">
        <v>578</v>
      </c>
      <c r="B44" s="5" t="s">
        <v>274</v>
      </c>
      <c r="C44" s="25"/>
    </row>
    <row r="45" spans="1:3" ht="15">
      <c r="A45" s="12" t="s">
        <v>573</v>
      </c>
      <c r="B45" s="5" t="s">
        <v>274</v>
      </c>
      <c r="C45" s="25"/>
    </row>
    <row r="46" spans="1:3" ht="15">
      <c r="A46" s="12" t="s">
        <v>574</v>
      </c>
      <c r="B46" s="5" t="s">
        <v>274</v>
      </c>
      <c r="C46" s="25"/>
    </row>
    <row r="47" spans="1:3" ht="15">
      <c r="A47" s="12" t="s">
        <v>575</v>
      </c>
      <c r="B47" s="5" t="s">
        <v>274</v>
      </c>
      <c r="C47" s="25"/>
    </row>
    <row r="48" spans="1:3" ht="15">
      <c r="A48" s="12" t="s">
        <v>576</v>
      </c>
      <c r="B48" s="5" t="s">
        <v>274</v>
      </c>
      <c r="C48" s="25"/>
    </row>
    <row r="49" spans="1:3" ht="25.5">
      <c r="A49" s="6" t="s">
        <v>521</v>
      </c>
      <c r="B49" s="7" t="s">
        <v>274</v>
      </c>
      <c r="C49" s="25"/>
    </row>
    <row r="50" spans="1:3" ht="15">
      <c r="A50" s="12" t="s">
        <v>577</v>
      </c>
      <c r="B50" s="5" t="s">
        <v>275</v>
      </c>
      <c r="C50" s="25"/>
    </row>
    <row r="51" spans="1:3" ht="15">
      <c r="A51" s="12" t="s">
        <v>581</v>
      </c>
      <c r="B51" s="5" t="s">
        <v>275</v>
      </c>
      <c r="C51" s="25"/>
    </row>
    <row r="52" spans="1:3" ht="30">
      <c r="A52" s="12" t="s">
        <v>582</v>
      </c>
      <c r="B52" s="5" t="s">
        <v>275</v>
      </c>
      <c r="C52" s="25"/>
    </row>
    <row r="53" spans="1:3" ht="15">
      <c r="A53" s="12" t="s">
        <v>580</v>
      </c>
      <c r="B53" s="5" t="s">
        <v>275</v>
      </c>
      <c r="C53" s="25"/>
    </row>
    <row r="54" spans="1:3" ht="15">
      <c r="A54" s="12" t="s">
        <v>579</v>
      </c>
      <c r="B54" s="5" t="s">
        <v>275</v>
      </c>
      <c r="C54" s="25"/>
    </row>
    <row r="55" spans="1:3" ht="15">
      <c r="A55" s="12" t="s">
        <v>578</v>
      </c>
      <c r="B55" s="5" t="s">
        <v>275</v>
      </c>
      <c r="C55" s="25"/>
    </row>
    <row r="56" spans="1:3" ht="15">
      <c r="A56" s="12" t="s">
        <v>573</v>
      </c>
      <c r="B56" s="5" t="s">
        <v>275</v>
      </c>
      <c r="C56" s="25"/>
    </row>
    <row r="57" spans="1:3" ht="15">
      <c r="A57" s="12" t="s">
        <v>574</v>
      </c>
      <c r="B57" s="5" t="s">
        <v>275</v>
      </c>
      <c r="C57" s="25"/>
    </row>
    <row r="58" spans="1:3" ht="15">
      <c r="A58" s="12" t="s">
        <v>575</v>
      </c>
      <c r="B58" s="5" t="s">
        <v>275</v>
      </c>
      <c r="C58" s="25"/>
    </row>
    <row r="59" spans="1:3" ht="15">
      <c r="A59" s="12" t="s">
        <v>576</v>
      </c>
      <c r="B59" s="5" t="s">
        <v>275</v>
      </c>
      <c r="C59" s="25"/>
    </row>
    <row r="60" spans="1:3" ht="25.5">
      <c r="A60" s="6" t="s">
        <v>524</v>
      </c>
      <c r="B60" s="7" t="s">
        <v>275</v>
      </c>
      <c r="C60" s="25"/>
    </row>
    <row r="61" spans="1:3" ht="15">
      <c r="A61" s="12" t="s">
        <v>572</v>
      </c>
      <c r="B61" s="5" t="s">
        <v>276</v>
      </c>
      <c r="C61" s="25"/>
    </row>
    <row r="62" spans="1:3" ht="15">
      <c r="A62" s="12" t="s">
        <v>581</v>
      </c>
      <c r="B62" s="5" t="s">
        <v>276</v>
      </c>
      <c r="C62" s="25"/>
    </row>
    <row r="63" spans="1:3" ht="30">
      <c r="A63" s="12" t="s">
        <v>582</v>
      </c>
      <c r="B63" s="5" t="s">
        <v>276</v>
      </c>
      <c r="C63" s="25"/>
    </row>
    <row r="64" spans="1:3" ht="15">
      <c r="A64" s="12" t="s">
        <v>580</v>
      </c>
      <c r="B64" s="5" t="s">
        <v>276</v>
      </c>
      <c r="C64" s="25"/>
    </row>
    <row r="65" spans="1:3" ht="15">
      <c r="A65" s="12" t="s">
        <v>579</v>
      </c>
      <c r="B65" s="5" t="s">
        <v>276</v>
      </c>
      <c r="C65" s="25"/>
    </row>
    <row r="66" spans="1:3" ht="15">
      <c r="A66" s="12" t="s">
        <v>578</v>
      </c>
      <c r="B66" s="5" t="s">
        <v>276</v>
      </c>
      <c r="C66" s="25"/>
    </row>
    <row r="67" spans="1:3" ht="15">
      <c r="A67" s="12" t="s">
        <v>573</v>
      </c>
      <c r="B67" s="5" t="s">
        <v>276</v>
      </c>
      <c r="C67" s="25"/>
    </row>
    <row r="68" spans="1:3" ht="15">
      <c r="A68" s="12" t="s">
        <v>574</v>
      </c>
      <c r="B68" s="5" t="s">
        <v>276</v>
      </c>
      <c r="C68" s="25"/>
    </row>
    <row r="69" spans="1:3" ht="15">
      <c r="A69" s="12" t="s">
        <v>575</v>
      </c>
      <c r="B69" s="5" t="s">
        <v>276</v>
      </c>
      <c r="C69" s="25"/>
    </row>
    <row r="70" spans="1:3" ht="15">
      <c r="A70" s="12" t="s">
        <v>576</v>
      </c>
      <c r="B70" s="5" t="s">
        <v>276</v>
      </c>
      <c r="C70" s="25"/>
    </row>
    <row r="71" spans="1:3" ht="15">
      <c r="A71" s="6" t="s">
        <v>470</v>
      </c>
      <c r="B71" s="7" t="s">
        <v>276</v>
      </c>
      <c r="C71" s="25"/>
    </row>
    <row r="72" spans="1:3" ht="15">
      <c r="A72" s="12" t="s">
        <v>583</v>
      </c>
      <c r="B72" s="4" t="s">
        <v>326</v>
      </c>
      <c r="C72" s="25"/>
    </row>
    <row r="73" spans="1:3" ht="15">
      <c r="A73" s="12" t="s">
        <v>584</v>
      </c>
      <c r="B73" s="4" t="s">
        <v>326</v>
      </c>
      <c r="C73" s="25"/>
    </row>
    <row r="74" spans="1:3" ht="15">
      <c r="A74" s="12" t="s">
        <v>592</v>
      </c>
      <c r="B74" s="4" t="s">
        <v>326</v>
      </c>
      <c r="C74" s="25"/>
    </row>
    <row r="75" spans="1:3" ht="15">
      <c r="A75" s="4" t="s">
        <v>591</v>
      </c>
      <c r="B75" s="4" t="s">
        <v>326</v>
      </c>
      <c r="C75" s="25"/>
    </row>
    <row r="76" spans="1:3" ht="15">
      <c r="A76" s="4" t="s">
        <v>590</v>
      </c>
      <c r="B76" s="4" t="s">
        <v>326</v>
      </c>
      <c r="C76" s="25"/>
    </row>
    <row r="77" spans="1:3" ht="15">
      <c r="A77" s="4" t="s">
        <v>589</v>
      </c>
      <c r="B77" s="4" t="s">
        <v>326</v>
      </c>
      <c r="C77" s="25"/>
    </row>
    <row r="78" spans="1:3" ht="15">
      <c r="A78" s="12" t="s">
        <v>588</v>
      </c>
      <c r="B78" s="4" t="s">
        <v>326</v>
      </c>
      <c r="C78" s="25"/>
    </row>
    <row r="79" spans="1:3" ht="15">
      <c r="A79" s="12" t="s">
        <v>593</v>
      </c>
      <c r="B79" s="4" t="s">
        <v>326</v>
      </c>
      <c r="C79" s="25"/>
    </row>
    <row r="80" spans="1:3" ht="15">
      <c r="A80" s="12" t="s">
        <v>585</v>
      </c>
      <c r="B80" s="4" t="s">
        <v>326</v>
      </c>
      <c r="C80" s="25"/>
    </row>
    <row r="81" spans="1:3" ht="15">
      <c r="A81" s="12" t="s">
        <v>586</v>
      </c>
      <c r="B81" s="4" t="s">
        <v>326</v>
      </c>
      <c r="C81" s="25"/>
    </row>
    <row r="82" spans="1:3" ht="25.5">
      <c r="A82" s="6" t="s">
        <v>540</v>
      </c>
      <c r="B82" s="7" t="s">
        <v>326</v>
      </c>
      <c r="C82" s="25"/>
    </row>
    <row r="83" spans="1:3" ht="15">
      <c r="A83" s="12" t="s">
        <v>583</v>
      </c>
      <c r="B83" s="4" t="s">
        <v>327</v>
      </c>
      <c r="C83" s="25"/>
    </row>
    <row r="84" spans="1:3" ht="15">
      <c r="A84" s="12" t="s">
        <v>584</v>
      </c>
      <c r="B84" s="4" t="s">
        <v>327</v>
      </c>
      <c r="C84" s="25"/>
    </row>
    <row r="85" spans="1:3" ht="15">
      <c r="A85" s="12" t="s">
        <v>592</v>
      </c>
      <c r="B85" s="4" t="s">
        <v>327</v>
      </c>
      <c r="C85" s="25"/>
    </row>
    <row r="86" spans="1:3" ht="15">
      <c r="A86" s="4" t="s">
        <v>591</v>
      </c>
      <c r="B86" s="4" t="s">
        <v>327</v>
      </c>
      <c r="C86" s="25"/>
    </row>
    <row r="87" spans="1:3" ht="15">
      <c r="A87" s="4" t="s">
        <v>590</v>
      </c>
      <c r="B87" s="4" t="s">
        <v>327</v>
      </c>
      <c r="C87" s="25"/>
    </row>
    <row r="88" spans="1:3" ht="15">
      <c r="A88" s="4" t="s">
        <v>589</v>
      </c>
      <c r="B88" s="4" t="s">
        <v>327</v>
      </c>
      <c r="C88" s="25"/>
    </row>
    <row r="89" spans="1:3" ht="15">
      <c r="A89" s="12" t="s">
        <v>588</v>
      </c>
      <c r="B89" s="4" t="s">
        <v>327</v>
      </c>
      <c r="C89" s="25"/>
    </row>
    <row r="90" spans="1:3" ht="15">
      <c r="A90" s="12" t="s">
        <v>587</v>
      </c>
      <c r="B90" s="4" t="s">
        <v>327</v>
      </c>
      <c r="C90" s="25"/>
    </row>
    <row r="91" spans="1:3" ht="15">
      <c r="A91" s="12" t="s">
        <v>585</v>
      </c>
      <c r="B91" s="4" t="s">
        <v>327</v>
      </c>
      <c r="C91" s="25"/>
    </row>
    <row r="92" spans="1:3" ht="15">
      <c r="A92" s="12" t="s">
        <v>586</v>
      </c>
      <c r="B92" s="4" t="s">
        <v>327</v>
      </c>
      <c r="C92" s="25"/>
    </row>
    <row r="93" spans="1:3" ht="15">
      <c r="A93" s="14" t="s">
        <v>541</v>
      </c>
      <c r="B93" s="7" t="s">
        <v>327</v>
      </c>
      <c r="C93" s="25"/>
    </row>
    <row r="94" spans="1:3" ht="15">
      <c r="A94" s="12" t="s">
        <v>583</v>
      </c>
      <c r="B94" s="4" t="s">
        <v>331</v>
      </c>
      <c r="C94" s="25"/>
    </row>
    <row r="95" spans="1:3" ht="15">
      <c r="A95" s="12" t="s">
        <v>584</v>
      </c>
      <c r="B95" s="4" t="s">
        <v>331</v>
      </c>
      <c r="C95" s="25"/>
    </row>
    <row r="96" spans="1:3" ht="15">
      <c r="A96" s="12" t="s">
        <v>592</v>
      </c>
      <c r="B96" s="4" t="s">
        <v>331</v>
      </c>
      <c r="C96" s="25"/>
    </row>
    <row r="97" spans="1:3" ht="15">
      <c r="A97" s="4" t="s">
        <v>591</v>
      </c>
      <c r="B97" s="4" t="s">
        <v>331</v>
      </c>
      <c r="C97" s="25"/>
    </row>
    <row r="98" spans="1:3" ht="15">
      <c r="A98" s="4" t="s">
        <v>590</v>
      </c>
      <c r="B98" s="4" t="s">
        <v>331</v>
      </c>
      <c r="C98" s="25"/>
    </row>
    <row r="99" spans="1:3" ht="15">
      <c r="A99" s="4" t="s">
        <v>589</v>
      </c>
      <c r="B99" s="4" t="s">
        <v>331</v>
      </c>
      <c r="C99" s="25"/>
    </row>
    <row r="100" spans="1:3" ht="15">
      <c r="A100" s="12" t="s">
        <v>588</v>
      </c>
      <c r="B100" s="4" t="s">
        <v>331</v>
      </c>
      <c r="C100" s="25"/>
    </row>
    <row r="101" spans="1:3" ht="15">
      <c r="A101" s="12" t="s">
        <v>593</v>
      </c>
      <c r="B101" s="4" t="s">
        <v>331</v>
      </c>
      <c r="C101" s="25"/>
    </row>
    <row r="102" spans="1:3" ht="15">
      <c r="A102" s="12" t="s">
        <v>585</v>
      </c>
      <c r="B102" s="4" t="s">
        <v>331</v>
      </c>
      <c r="C102" s="25"/>
    </row>
    <row r="103" spans="1:3" ht="15">
      <c r="A103" s="12" t="s">
        <v>586</v>
      </c>
      <c r="B103" s="4" t="s">
        <v>331</v>
      </c>
      <c r="C103" s="25"/>
    </row>
    <row r="104" spans="1:3" ht="25.5">
      <c r="A104" s="6" t="s">
        <v>542</v>
      </c>
      <c r="B104" s="7" t="s">
        <v>331</v>
      </c>
      <c r="C104" s="25"/>
    </row>
    <row r="105" spans="1:3" ht="15">
      <c r="A105" s="12" t="s">
        <v>583</v>
      </c>
      <c r="B105" s="4" t="s">
        <v>332</v>
      </c>
      <c r="C105" s="25"/>
    </row>
    <row r="106" spans="1:3" ht="15">
      <c r="A106" s="12" t="s">
        <v>584</v>
      </c>
      <c r="B106" s="4" t="s">
        <v>332</v>
      </c>
      <c r="C106" s="25"/>
    </row>
    <row r="107" spans="1:3" ht="15">
      <c r="A107" s="12" t="s">
        <v>592</v>
      </c>
      <c r="B107" s="4" t="s">
        <v>332</v>
      </c>
      <c r="C107" s="25"/>
    </row>
    <row r="108" spans="1:3" ht="15">
      <c r="A108" s="4" t="s">
        <v>591</v>
      </c>
      <c r="B108" s="4" t="s">
        <v>332</v>
      </c>
      <c r="C108" s="25"/>
    </row>
    <row r="109" spans="1:3" ht="15">
      <c r="A109" s="4" t="s">
        <v>590</v>
      </c>
      <c r="B109" s="4" t="s">
        <v>332</v>
      </c>
      <c r="C109" s="25"/>
    </row>
    <row r="110" spans="1:3" ht="15">
      <c r="A110" s="4" t="s">
        <v>589</v>
      </c>
      <c r="B110" s="4" t="s">
        <v>332</v>
      </c>
      <c r="C110" s="25"/>
    </row>
    <row r="111" spans="1:3" ht="15">
      <c r="A111" s="12" t="s">
        <v>588</v>
      </c>
      <c r="B111" s="4" t="s">
        <v>332</v>
      </c>
      <c r="C111" s="25"/>
    </row>
    <row r="112" spans="1:3" ht="15">
      <c r="A112" s="12" t="s">
        <v>587</v>
      </c>
      <c r="B112" s="4" t="s">
        <v>332</v>
      </c>
      <c r="C112" s="25"/>
    </row>
    <row r="113" spans="1:3" ht="15">
      <c r="A113" s="12" t="s">
        <v>585</v>
      </c>
      <c r="B113" s="4" t="s">
        <v>332</v>
      </c>
      <c r="C113" s="25"/>
    </row>
    <row r="114" spans="1:3" ht="15">
      <c r="A114" s="12" t="s">
        <v>586</v>
      </c>
      <c r="B114" s="4" t="s">
        <v>332</v>
      </c>
      <c r="C114" s="25"/>
    </row>
    <row r="115" spans="1:3" ht="15">
      <c r="A115" s="14" t="s">
        <v>543</v>
      </c>
      <c r="B115" s="7" t="s">
        <v>332</v>
      </c>
      <c r="C115" s="25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4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.57421875" style="117" bestFit="1" customWidth="1"/>
    <col min="2" max="2" width="85.57421875" style="117" customWidth="1"/>
    <col min="3" max="3" width="14.8515625" style="117" customWidth="1"/>
    <col min="4" max="16384" width="9.140625" style="117" customWidth="1"/>
  </cols>
  <sheetData>
    <row r="1" spans="1:3" ht="15" customHeight="1">
      <c r="A1" s="349" t="s">
        <v>1030</v>
      </c>
      <c r="B1" s="349"/>
      <c r="C1" s="349"/>
    </row>
    <row r="2" spans="1:3" ht="24.75" customHeight="1">
      <c r="A2" s="348" t="s">
        <v>503</v>
      </c>
      <c r="B2" s="348"/>
      <c r="C2" s="348"/>
    </row>
    <row r="3" ht="24.75" customHeight="1">
      <c r="B3" s="151"/>
    </row>
    <row r="4" spans="2:7" ht="15">
      <c r="B4" s="347" t="s">
        <v>1041</v>
      </c>
      <c r="C4" s="347"/>
      <c r="D4" s="203"/>
      <c r="E4" s="203"/>
      <c r="F4" s="203"/>
      <c r="G4" s="203"/>
    </row>
    <row r="5" spans="1:7" ht="15">
      <c r="A5" s="123"/>
      <c r="B5" s="248" t="s">
        <v>721</v>
      </c>
      <c r="C5" s="248" t="s">
        <v>722</v>
      </c>
      <c r="D5" s="203"/>
      <c r="E5" s="203"/>
      <c r="F5" s="203"/>
      <c r="G5" s="203"/>
    </row>
    <row r="6" spans="1:10" ht="15">
      <c r="A6" s="124" t="s">
        <v>846</v>
      </c>
      <c r="B6" s="123" t="s">
        <v>602</v>
      </c>
      <c r="C6" s="153" t="s">
        <v>848</v>
      </c>
      <c r="D6" s="152"/>
      <c r="E6" s="152"/>
      <c r="F6" s="152"/>
      <c r="G6" s="152"/>
      <c r="H6" s="152"/>
      <c r="I6" s="152"/>
      <c r="J6" s="152"/>
    </row>
    <row r="7" spans="1:10" ht="15">
      <c r="A7" s="124" t="s">
        <v>674</v>
      </c>
      <c r="B7" s="153" t="s">
        <v>51</v>
      </c>
      <c r="C7" s="327">
        <f>'3.kiadások műk-felh.'!O24</f>
        <v>40518</v>
      </c>
      <c r="D7" s="152"/>
      <c r="E7" s="152"/>
      <c r="F7" s="152"/>
      <c r="G7" s="152"/>
      <c r="H7" s="152"/>
      <c r="I7" s="152"/>
      <c r="J7" s="152"/>
    </row>
    <row r="8" spans="1:10" ht="15">
      <c r="A8" s="124" t="s">
        <v>675</v>
      </c>
      <c r="B8" s="153" t="s">
        <v>52</v>
      </c>
      <c r="C8" s="327">
        <f>'3.kiadások műk-felh.'!O25</f>
        <v>9512</v>
      </c>
      <c r="D8" s="152"/>
      <c r="E8" s="152"/>
      <c r="F8" s="152"/>
      <c r="G8" s="152"/>
      <c r="H8" s="152"/>
      <c r="I8" s="152"/>
      <c r="J8" s="152"/>
    </row>
    <row r="9" spans="1:10" ht="15">
      <c r="A9" s="124" t="s">
        <v>676</v>
      </c>
      <c r="B9" s="153" t="s">
        <v>53</v>
      </c>
      <c r="C9" s="327">
        <f>'3.kiadások műk-felh.'!O47</f>
        <v>5410</v>
      </c>
      <c r="D9" s="152"/>
      <c r="E9" s="152"/>
      <c r="F9" s="152"/>
      <c r="G9" s="152"/>
      <c r="H9" s="152"/>
      <c r="I9" s="152"/>
      <c r="J9" s="152"/>
    </row>
    <row r="10" spans="1:10" ht="15">
      <c r="A10" s="124" t="s">
        <v>677</v>
      </c>
      <c r="B10" s="153" t="s">
        <v>54</v>
      </c>
      <c r="C10" s="327">
        <f>'3.kiadások műk-felh.'!O48</f>
        <v>0</v>
      </c>
      <c r="D10" s="152"/>
      <c r="E10" s="152"/>
      <c r="F10" s="152"/>
      <c r="G10" s="152"/>
      <c r="H10" s="152"/>
      <c r="I10" s="152"/>
      <c r="J10" s="152"/>
    </row>
    <row r="11" spans="1:10" ht="15">
      <c r="A11" s="124" t="s">
        <v>678</v>
      </c>
      <c r="B11" s="153" t="s">
        <v>55</v>
      </c>
      <c r="C11" s="327">
        <f>'3.kiadások műk-felh.'!O49</f>
        <v>0</v>
      </c>
      <c r="D11" s="152"/>
      <c r="E11" s="152"/>
      <c r="F11" s="152"/>
      <c r="G11" s="152"/>
      <c r="H11" s="152"/>
      <c r="I11" s="152"/>
      <c r="J11" s="152"/>
    </row>
    <row r="12" spans="1:10" ht="15">
      <c r="A12" s="124" t="s">
        <v>679</v>
      </c>
      <c r="B12" s="153" t="s">
        <v>56</v>
      </c>
      <c r="C12" s="327">
        <f>'3.kiadások műk-felh.'!O58</f>
        <v>468</v>
      </c>
      <c r="D12" s="152"/>
      <c r="E12" s="152"/>
      <c r="F12" s="152"/>
      <c r="G12" s="152"/>
      <c r="H12" s="152"/>
      <c r="I12" s="152"/>
      <c r="J12" s="152"/>
    </row>
    <row r="13" spans="1:10" ht="15">
      <c r="A13" s="124" t="s">
        <v>680</v>
      </c>
      <c r="B13" s="153" t="s">
        <v>57</v>
      </c>
      <c r="C13" s="327">
        <f>'3.kiadások műk-felh.'!O63</f>
        <v>0</v>
      </c>
      <c r="D13" s="152"/>
      <c r="E13" s="152"/>
      <c r="F13" s="152"/>
      <c r="G13" s="152"/>
      <c r="H13" s="152"/>
      <c r="I13" s="152"/>
      <c r="J13" s="152"/>
    </row>
    <row r="14" spans="1:10" ht="15">
      <c r="A14" s="124" t="s">
        <v>681</v>
      </c>
      <c r="B14" s="153" t="s">
        <v>58</v>
      </c>
      <c r="C14" s="327">
        <f>'3.kiadások műk-felh.'!O72</f>
        <v>0</v>
      </c>
      <c r="D14" s="152"/>
      <c r="E14" s="152"/>
      <c r="F14" s="152"/>
      <c r="G14" s="152"/>
      <c r="H14" s="152"/>
      <c r="I14" s="152"/>
      <c r="J14" s="152"/>
    </row>
    <row r="15" spans="1:10" ht="15">
      <c r="A15" s="124" t="s">
        <v>682</v>
      </c>
      <c r="B15" s="201" t="s">
        <v>50</v>
      </c>
      <c r="C15" s="327">
        <f>SUM(C7:C14)</f>
        <v>55908</v>
      </c>
      <c r="D15" s="152"/>
      <c r="E15" s="152"/>
      <c r="F15" s="152"/>
      <c r="G15" s="152"/>
      <c r="H15" s="152"/>
      <c r="I15" s="152"/>
      <c r="J15" s="152"/>
    </row>
    <row r="16" spans="1:10" ht="15">
      <c r="A16" s="124" t="s">
        <v>683</v>
      </c>
      <c r="B16" s="201" t="s">
        <v>59</v>
      </c>
      <c r="C16" s="327">
        <f>'3.kiadások műk-felh.'!O97</f>
        <v>0</v>
      </c>
      <c r="D16" s="152"/>
      <c r="E16" s="152"/>
      <c r="F16" s="152"/>
      <c r="G16" s="152"/>
      <c r="H16" s="152"/>
      <c r="I16" s="152"/>
      <c r="J16" s="152"/>
    </row>
    <row r="17" spans="1:10" ht="15">
      <c r="A17" s="124" t="s">
        <v>684</v>
      </c>
      <c r="B17" s="202" t="s">
        <v>501</v>
      </c>
      <c r="C17" s="328">
        <f>SUM(C15:C16)</f>
        <v>55908</v>
      </c>
      <c r="D17" s="152"/>
      <c r="E17" s="152"/>
      <c r="F17" s="152"/>
      <c r="G17" s="152"/>
      <c r="H17" s="152"/>
      <c r="I17" s="152"/>
      <c r="J17" s="152"/>
    </row>
    <row r="18" spans="1:10" ht="15">
      <c r="A18" s="124" t="s">
        <v>685</v>
      </c>
      <c r="B18" s="153" t="s">
        <v>61</v>
      </c>
      <c r="C18" s="327">
        <f>'2.bevételek műk-felh.'!O20</f>
        <v>0</v>
      </c>
      <c r="D18" s="152"/>
      <c r="E18" s="152"/>
      <c r="F18" s="152"/>
      <c r="G18" s="152"/>
      <c r="H18" s="152"/>
      <c r="I18" s="152"/>
      <c r="J18" s="152"/>
    </row>
    <row r="19" spans="1:10" ht="15">
      <c r="A19" s="124" t="s">
        <v>686</v>
      </c>
      <c r="B19" s="153" t="s">
        <v>62</v>
      </c>
      <c r="C19" s="327">
        <f>'2.bevételek műk-felh.'!P57</f>
        <v>0</v>
      </c>
      <c r="D19" s="152"/>
      <c r="E19" s="152"/>
      <c r="F19" s="152"/>
      <c r="G19" s="152"/>
      <c r="H19" s="152"/>
      <c r="I19" s="152"/>
      <c r="J19" s="152"/>
    </row>
    <row r="20" spans="1:10" ht="15">
      <c r="A20" s="124" t="s">
        <v>687</v>
      </c>
      <c r="B20" s="153" t="s">
        <v>63</v>
      </c>
      <c r="C20" s="327">
        <f>'2.bevételek műk-felh.'!O34</f>
        <v>0</v>
      </c>
      <c r="D20" s="152"/>
      <c r="E20" s="152"/>
      <c r="F20" s="152"/>
      <c r="G20" s="152"/>
      <c r="H20" s="152"/>
      <c r="I20" s="152"/>
      <c r="J20" s="152"/>
    </row>
    <row r="21" spans="1:10" ht="15">
      <c r="A21" s="124" t="s">
        <v>688</v>
      </c>
      <c r="B21" s="153" t="s">
        <v>64</v>
      </c>
      <c r="C21" s="327">
        <f>'2.bevételek műk-felh.'!O46</f>
        <v>47</v>
      </c>
      <c r="D21" s="152"/>
      <c r="E21" s="152"/>
      <c r="F21" s="152"/>
      <c r="G21" s="152"/>
      <c r="H21" s="152"/>
      <c r="I21" s="152"/>
      <c r="J21" s="152"/>
    </row>
    <row r="22" spans="1:10" ht="15">
      <c r="A22" s="124" t="s">
        <v>689</v>
      </c>
      <c r="B22" s="153" t="s">
        <v>65</v>
      </c>
      <c r="C22" s="327">
        <f>'2.bevételek műk-felh.'!P63</f>
        <v>0</v>
      </c>
      <c r="D22" s="152"/>
      <c r="E22" s="152"/>
      <c r="F22" s="152"/>
      <c r="G22" s="152"/>
      <c r="H22" s="152"/>
      <c r="I22" s="152"/>
      <c r="J22" s="152"/>
    </row>
    <row r="23" spans="1:10" ht="15">
      <c r="A23" s="124" t="s">
        <v>690</v>
      </c>
      <c r="B23" s="153" t="s">
        <v>66</v>
      </c>
      <c r="C23" s="327">
        <f>'2.bevételek műk-felh.'!P63</f>
        <v>0</v>
      </c>
      <c r="D23" s="152"/>
      <c r="E23" s="152"/>
      <c r="F23" s="152"/>
      <c r="G23" s="152"/>
      <c r="H23" s="152"/>
      <c r="I23" s="152"/>
      <c r="J23" s="152"/>
    </row>
    <row r="24" spans="1:10" ht="15">
      <c r="A24" s="124" t="s">
        <v>691</v>
      </c>
      <c r="B24" s="153" t="s">
        <v>67</v>
      </c>
      <c r="C24" s="327">
        <f>'2.bevételek műk-felh.'!O50</f>
        <v>0</v>
      </c>
      <c r="D24" s="152"/>
      <c r="E24" s="152"/>
      <c r="F24" s="152"/>
      <c r="G24" s="152"/>
      <c r="H24" s="152"/>
      <c r="I24" s="152"/>
      <c r="J24" s="152"/>
    </row>
    <row r="25" spans="1:10" ht="15">
      <c r="A25" s="124" t="s">
        <v>692</v>
      </c>
      <c r="B25" s="201" t="s">
        <v>60</v>
      </c>
      <c r="C25" s="327">
        <f>SUM(C18:C24)</f>
        <v>47</v>
      </c>
      <c r="D25" s="152"/>
      <c r="E25" s="152"/>
      <c r="F25" s="152"/>
      <c r="G25" s="152"/>
      <c r="H25" s="152"/>
      <c r="I25" s="152"/>
      <c r="J25" s="152"/>
    </row>
    <row r="26" spans="1:10" ht="15">
      <c r="A26" s="124" t="s">
        <v>693</v>
      </c>
      <c r="B26" s="201" t="s">
        <v>68</v>
      </c>
      <c r="C26" s="327">
        <f>'2.bevételek műk-felh.'!O97</f>
        <v>58611</v>
      </c>
      <c r="D26" s="152"/>
      <c r="E26" s="152"/>
      <c r="F26" s="152"/>
      <c r="G26" s="152"/>
      <c r="H26" s="152"/>
      <c r="I26" s="152"/>
      <c r="J26" s="152"/>
    </row>
    <row r="27" spans="1:10" ht="15">
      <c r="A27" s="124" t="s">
        <v>694</v>
      </c>
      <c r="B27" s="202" t="s">
        <v>502</v>
      </c>
      <c r="C27" s="328">
        <f>SUM(C25:C26)</f>
        <v>58658</v>
      </c>
      <c r="D27" s="152"/>
      <c r="E27" s="152"/>
      <c r="F27" s="152"/>
      <c r="G27" s="152"/>
      <c r="H27" s="152"/>
      <c r="I27" s="152"/>
      <c r="J27" s="152"/>
    </row>
    <row r="28" spans="2:10" ht="15">
      <c r="B28" s="152"/>
      <c r="C28" s="152"/>
      <c r="D28" s="152"/>
      <c r="E28" s="152"/>
      <c r="F28" s="152"/>
      <c r="G28" s="152"/>
      <c r="H28" s="152"/>
      <c r="I28" s="152"/>
      <c r="J28" s="152"/>
    </row>
    <row r="29" spans="2:10" ht="15">
      <c r="B29" s="152"/>
      <c r="C29" s="152"/>
      <c r="D29" s="152"/>
      <c r="E29" s="152"/>
      <c r="F29" s="152"/>
      <c r="G29" s="152"/>
      <c r="H29" s="152"/>
      <c r="I29" s="152"/>
      <c r="J29" s="152"/>
    </row>
    <row r="30" spans="2:10" ht="15">
      <c r="B30" s="152"/>
      <c r="C30" s="152"/>
      <c r="D30" s="152"/>
      <c r="E30" s="152"/>
      <c r="F30" s="152"/>
      <c r="G30" s="152"/>
      <c r="H30" s="152"/>
      <c r="I30" s="152"/>
      <c r="J30" s="152"/>
    </row>
    <row r="31" spans="2:10" ht="15">
      <c r="B31" s="152"/>
      <c r="C31" s="152"/>
      <c r="D31" s="152"/>
      <c r="E31" s="152"/>
      <c r="F31" s="152"/>
      <c r="G31" s="152"/>
      <c r="H31" s="152"/>
      <c r="I31" s="152"/>
      <c r="J31" s="152"/>
    </row>
    <row r="32" spans="2:10" ht="15">
      <c r="B32" s="152"/>
      <c r="C32" s="152"/>
      <c r="D32" s="152"/>
      <c r="E32" s="152"/>
      <c r="F32" s="152"/>
      <c r="G32" s="152"/>
      <c r="H32" s="152"/>
      <c r="I32" s="152"/>
      <c r="J32" s="152"/>
    </row>
    <row r="33" spans="2:10" ht="15">
      <c r="B33" s="152"/>
      <c r="C33" s="152"/>
      <c r="D33" s="152"/>
      <c r="E33" s="152"/>
      <c r="F33" s="152"/>
      <c r="G33" s="152"/>
      <c r="H33" s="152"/>
      <c r="I33" s="152"/>
      <c r="J33" s="152"/>
    </row>
    <row r="34" spans="2:10" ht="15">
      <c r="B34" s="152"/>
      <c r="C34" s="152"/>
      <c r="D34" s="152"/>
      <c r="E34" s="152"/>
      <c r="F34" s="152"/>
      <c r="G34" s="152"/>
      <c r="H34" s="152"/>
      <c r="I34" s="152"/>
      <c r="J34" s="152"/>
    </row>
  </sheetData>
  <sheetProtection/>
  <mergeCells count="3">
    <mergeCell ref="B4:C4"/>
    <mergeCell ref="A2:C2"/>
    <mergeCell ref="A1:C1"/>
  </mergeCells>
  <printOptions/>
  <pageMargins left="0.7" right="0.7" top="0.75" bottom="0.75" header="0.3" footer="0.3"/>
  <pageSetup fitToHeight="1" fitToWidth="1" horizontalDpi="600" verticalDpi="600" orientation="portrait" paperSize="9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56.00390625" style="0" customWidth="1"/>
    <col min="3" max="3" width="16.8515625" style="0" customWidth="1"/>
  </cols>
  <sheetData>
    <row r="1" spans="1:3" ht="24" customHeight="1">
      <c r="A1" s="388" t="s">
        <v>548</v>
      </c>
      <c r="B1" s="387"/>
      <c r="C1" s="387"/>
    </row>
    <row r="2" spans="1:3" ht="26.25" customHeight="1">
      <c r="A2" s="386" t="s">
        <v>14</v>
      </c>
      <c r="B2" s="387"/>
      <c r="C2" s="387"/>
    </row>
    <row r="4" spans="1:3" ht="25.5">
      <c r="A4" s="41" t="s">
        <v>602</v>
      </c>
      <c r="B4" s="2" t="s">
        <v>70</v>
      </c>
      <c r="C4" s="91" t="s">
        <v>5</v>
      </c>
    </row>
    <row r="5" spans="1:3" ht="15">
      <c r="A5" s="4" t="s">
        <v>525</v>
      </c>
      <c r="B5" s="4" t="s">
        <v>283</v>
      </c>
      <c r="C5" s="25" t="e">
        <f>#REF!</f>
        <v>#REF!</v>
      </c>
    </row>
    <row r="6" spans="1:3" ht="15">
      <c r="A6" s="4" t="s">
        <v>526</v>
      </c>
      <c r="B6" s="4" t="s">
        <v>283</v>
      </c>
      <c r="C6" s="25"/>
    </row>
    <row r="7" spans="1:3" ht="15">
      <c r="A7" s="4" t="s">
        <v>527</v>
      </c>
      <c r="B7" s="4" t="s">
        <v>283</v>
      </c>
      <c r="C7" s="25"/>
    </row>
    <row r="8" spans="1:3" ht="15">
      <c r="A8" s="4" t="s">
        <v>528</v>
      </c>
      <c r="B8" s="4" t="s">
        <v>283</v>
      </c>
      <c r="C8" s="25"/>
    </row>
    <row r="9" spans="1:3" ht="15">
      <c r="A9" s="6" t="s">
        <v>475</v>
      </c>
      <c r="B9" s="7" t="s">
        <v>283</v>
      </c>
      <c r="C9" s="25" t="e">
        <f>#REF!</f>
        <v>#REF!</v>
      </c>
    </row>
    <row r="10" spans="1:3" ht="15">
      <c r="A10" s="4" t="s">
        <v>476</v>
      </c>
      <c r="B10" s="5" t="s">
        <v>284</v>
      </c>
      <c r="C10" s="25" t="e">
        <f>#REF!</f>
        <v>#REF!</v>
      </c>
    </row>
    <row r="11" spans="1:3" ht="27">
      <c r="A11" s="52" t="s">
        <v>285</v>
      </c>
      <c r="B11" s="52" t="s">
        <v>284</v>
      </c>
      <c r="C11" s="25" t="e">
        <f>#REF!</f>
        <v>#REF!</v>
      </c>
    </row>
    <row r="12" spans="1:3" ht="27">
      <c r="A12" s="52" t="s">
        <v>286</v>
      </c>
      <c r="B12" s="52" t="s">
        <v>284</v>
      </c>
      <c r="C12" s="25"/>
    </row>
    <row r="13" spans="1:3" ht="15">
      <c r="A13" s="4" t="s">
        <v>478</v>
      </c>
      <c r="B13" s="5" t="s">
        <v>290</v>
      </c>
      <c r="C13" s="25" t="e">
        <f>#REF!</f>
        <v>#REF!</v>
      </c>
    </row>
    <row r="14" spans="1:3" ht="27">
      <c r="A14" s="52" t="s">
        <v>291</v>
      </c>
      <c r="B14" s="52" t="s">
        <v>290</v>
      </c>
      <c r="C14" s="25" t="e">
        <f>#REF!</f>
        <v>#REF!</v>
      </c>
    </row>
    <row r="15" spans="1:3" ht="27">
      <c r="A15" s="52" t="s">
        <v>292</v>
      </c>
      <c r="B15" s="52" t="s">
        <v>290</v>
      </c>
      <c r="C15" s="25"/>
    </row>
    <row r="16" spans="1:3" ht="15">
      <c r="A16" s="52" t="s">
        <v>293</v>
      </c>
      <c r="B16" s="52" t="s">
        <v>290</v>
      </c>
      <c r="C16" s="25"/>
    </row>
    <row r="17" spans="1:3" ht="15">
      <c r="A17" s="52" t="s">
        <v>294</v>
      </c>
      <c r="B17" s="52" t="s">
        <v>290</v>
      </c>
      <c r="C17" s="25"/>
    </row>
    <row r="18" spans="1:3" ht="15">
      <c r="A18" s="4" t="s">
        <v>529</v>
      </c>
      <c r="B18" s="5" t="s">
        <v>295</v>
      </c>
      <c r="C18" s="25"/>
    </row>
    <row r="19" spans="1:3" ht="15">
      <c r="A19" s="52" t="s">
        <v>296</v>
      </c>
      <c r="B19" s="52" t="s">
        <v>295</v>
      </c>
      <c r="C19" s="25"/>
    </row>
    <row r="20" spans="1:3" ht="15">
      <c r="A20" s="52" t="s">
        <v>297</v>
      </c>
      <c r="B20" s="52" t="s">
        <v>295</v>
      </c>
      <c r="C20" s="25"/>
    </row>
    <row r="21" spans="1:3" ht="15">
      <c r="A21" s="6" t="s">
        <v>508</v>
      </c>
      <c r="B21" s="7" t="s">
        <v>298</v>
      </c>
      <c r="C21" s="25"/>
    </row>
    <row r="22" spans="1:3" ht="15">
      <c r="A22" s="4" t="s">
        <v>530</v>
      </c>
      <c r="B22" s="4" t="s">
        <v>299</v>
      </c>
      <c r="C22" s="25"/>
    </row>
    <row r="23" spans="1:3" ht="15">
      <c r="A23" s="4" t="s">
        <v>531</v>
      </c>
      <c r="B23" s="4" t="s">
        <v>299</v>
      </c>
      <c r="C23" s="25"/>
    </row>
    <row r="24" spans="1:3" ht="15">
      <c r="A24" s="4" t="s">
        <v>532</v>
      </c>
      <c r="B24" s="4" t="s">
        <v>299</v>
      </c>
      <c r="C24" s="25"/>
    </row>
    <row r="25" spans="1:3" ht="15">
      <c r="A25" s="4" t="s">
        <v>533</v>
      </c>
      <c r="B25" s="4" t="s">
        <v>299</v>
      </c>
      <c r="C25" s="25"/>
    </row>
    <row r="26" spans="1:3" ht="15">
      <c r="A26" s="4" t="s">
        <v>534</v>
      </c>
      <c r="B26" s="4" t="s">
        <v>299</v>
      </c>
      <c r="C26" s="25" t="e">
        <f>#REF!</f>
        <v>#REF!</v>
      </c>
    </row>
    <row r="27" spans="1:3" ht="15">
      <c r="A27" s="4" t="s">
        <v>535</v>
      </c>
      <c r="B27" s="4" t="s">
        <v>299</v>
      </c>
      <c r="C27" s="25"/>
    </row>
    <row r="28" spans="1:3" ht="15">
      <c r="A28" s="4" t="s">
        <v>536</v>
      </c>
      <c r="B28" s="4" t="s">
        <v>299</v>
      </c>
      <c r="C28" s="25"/>
    </row>
    <row r="29" spans="1:3" ht="15">
      <c r="A29" s="4" t="s">
        <v>537</v>
      </c>
      <c r="B29" s="4" t="s">
        <v>299</v>
      </c>
      <c r="C29" s="25"/>
    </row>
    <row r="30" spans="1:3" ht="60">
      <c r="A30" s="4" t="s">
        <v>538</v>
      </c>
      <c r="B30" s="4" t="s">
        <v>299</v>
      </c>
      <c r="C30" s="25"/>
    </row>
    <row r="31" spans="1:3" ht="15">
      <c r="A31" s="4" t="s">
        <v>539</v>
      </c>
      <c r="B31" s="4" t="s">
        <v>299</v>
      </c>
      <c r="C31" s="25"/>
    </row>
    <row r="32" spans="1:3" ht="15">
      <c r="A32" s="6" t="s">
        <v>480</v>
      </c>
      <c r="B32" s="7" t="s">
        <v>299</v>
      </c>
      <c r="C32" s="25" t="e">
        <f>#REF!</f>
        <v>#REF!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8"/>
  <sheetViews>
    <sheetView zoomScalePageLayoutView="0" workbookViewId="0" topLeftCell="A1">
      <selection activeCell="A27" sqref="A27:IV50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89" t="s">
        <v>656</v>
      </c>
      <c r="B1" s="90"/>
      <c r="C1" s="90"/>
      <c r="D1" s="90"/>
      <c r="E1" s="90"/>
      <c r="F1" s="90"/>
    </row>
    <row r="2" spans="1:15" ht="28.5" customHeight="1">
      <c r="A2" s="388" t="s">
        <v>548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</row>
    <row r="3" spans="1:15" ht="26.25" customHeight="1">
      <c r="A3" s="386" t="s">
        <v>1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</row>
    <row r="5" ht="15">
      <c r="A5" s="3" t="s">
        <v>631</v>
      </c>
    </row>
    <row r="6" spans="1:17" ht="25.5">
      <c r="A6" s="1" t="s">
        <v>69</v>
      </c>
      <c r="B6" s="2" t="s">
        <v>70</v>
      </c>
      <c r="C6" s="80" t="s">
        <v>644</v>
      </c>
      <c r="D6" s="80" t="s">
        <v>645</v>
      </c>
      <c r="E6" s="80" t="s">
        <v>646</v>
      </c>
      <c r="F6" s="80" t="s">
        <v>647</v>
      </c>
      <c r="G6" s="80" t="s">
        <v>648</v>
      </c>
      <c r="H6" s="80" t="s">
        <v>649</v>
      </c>
      <c r="I6" s="80" t="s">
        <v>650</v>
      </c>
      <c r="J6" s="80" t="s">
        <v>651</v>
      </c>
      <c r="K6" s="80" t="s">
        <v>652</v>
      </c>
      <c r="L6" s="80" t="s">
        <v>653</v>
      </c>
      <c r="M6" s="80" t="s">
        <v>654</v>
      </c>
      <c r="N6" s="80" t="s">
        <v>655</v>
      </c>
      <c r="O6" s="81" t="s">
        <v>632</v>
      </c>
      <c r="P6" s="3"/>
      <c r="Q6" s="3"/>
    </row>
    <row r="7" spans="1:17" ht="15" hidden="1">
      <c r="A7" s="26" t="s">
        <v>71</v>
      </c>
      <c r="B7" s="27" t="s">
        <v>72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3"/>
      <c r="Q7" s="3"/>
    </row>
    <row r="8" spans="1:17" ht="15" hidden="1">
      <c r="A8" s="26" t="s">
        <v>73</v>
      </c>
      <c r="B8" s="28" t="s">
        <v>74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3"/>
      <c r="Q8" s="3"/>
    </row>
    <row r="9" spans="1:17" ht="15" hidden="1">
      <c r="A9" s="26" t="s">
        <v>75</v>
      </c>
      <c r="B9" s="28" t="s">
        <v>76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3"/>
      <c r="Q9" s="3"/>
    </row>
    <row r="10" spans="1:17" ht="15" hidden="1">
      <c r="A10" s="29" t="s">
        <v>77</v>
      </c>
      <c r="B10" s="28" t="s">
        <v>78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3"/>
      <c r="Q10" s="3"/>
    </row>
    <row r="11" spans="1:17" ht="15" hidden="1">
      <c r="A11" s="29" t="s">
        <v>79</v>
      </c>
      <c r="B11" s="28" t="s">
        <v>80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3"/>
      <c r="Q11" s="3"/>
    </row>
    <row r="12" spans="1:17" ht="15" hidden="1">
      <c r="A12" s="29" t="s">
        <v>81</v>
      </c>
      <c r="B12" s="28" t="s">
        <v>82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3"/>
      <c r="Q12" s="3"/>
    </row>
    <row r="13" spans="1:17" ht="15" hidden="1">
      <c r="A13" s="29" t="s">
        <v>83</v>
      </c>
      <c r="B13" s="28" t="s">
        <v>84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3"/>
      <c r="Q13" s="3"/>
    </row>
    <row r="14" spans="1:17" ht="15" hidden="1">
      <c r="A14" s="29" t="s">
        <v>85</v>
      </c>
      <c r="B14" s="28" t="s">
        <v>86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3"/>
      <c r="Q14" s="3"/>
    </row>
    <row r="15" spans="1:17" ht="15" hidden="1">
      <c r="A15" s="4" t="s">
        <v>87</v>
      </c>
      <c r="B15" s="28" t="s">
        <v>88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3"/>
      <c r="Q15" s="3"/>
    </row>
    <row r="16" spans="1:17" ht="15" hidden="1">
      <c r="A16" s="4" t="s">
        <v>89</v>
      </c>
      <c r="B16" s="28" t="s">
        <v>90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3"/>
      <c r="Q16" s="3"/>
    </row>
    <row r="17" spans="1:17" ht="15" hidden="1">
      <c r="A17" s="4" t="s">
        <v>91</v>
      </c>
      <c r="B17" s="28" t="s">
        <v>92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3"/>
      <c r="Q17" s="3"/>
    </row>
    <row r="18" spans="1:17" ht="15" hidden="1">
      <c r="A18" s="4" t="s">
        <v>93</v>
      </c>
      <c r="B18" s="28" t="s">
        <v>94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3"/>
      <c r="Q18" s="3"/>
    </row>
    <row r="19" spans="1:17" ht="15" hidden="1">
      <c r="A19" s="4" t="s">
        <v>431</v>
      </c>
      <c r="B19" s="28" t="s">
        <v>95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3"/>
      <c r="Q19" s="3"/>
    </row>
    <row r="20" spans="1:17" ht="15" hidden="1">
      <c r="A20" s="30" t="s">
        <v>372</v>
      </c>
      <c r="B20" s="31" t="s">
        <v>96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3"/>
      <c r="Q20" s="3"/>
    </row>
    <row r="21" spans="1:17" ht="15" hidden="1">
      <c r="A21" s="4" t="s">
        <v>97</v>
      </c>
      <c r="B21" s="28" t="s">
        <v>98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3"/>
      <c r="Q21" s="3"/>
    </row>
    <row r="22" spans="1:17" ht="15" hidden="1">
      <c r="A22" s="4" t="s">
        <v>99</v>
      </c>
      <c r="B22" s="28" t="s">
        <v>100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3"/>
      <c r="Q22" s="3"/>
    </row>
    <row r="23" spans="1:17" ht="15" hidden="1">
      <c r="A23" s="5" t="s">
        <v>101</v>
      </c>
      <c r="B23" s="28" t="s">
        <v>102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3"/>
      <c r="Q23" s="3"/>
    </row>
    <row r="24" spans="1:17" ht="15" hidden="1">
      <c r="A24" s="6" t="s">
        <v>373</v>
      </c>
      <c r="B24" s="31" t="s">
        <v>103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3"/>
      <c r="Q24" s="3"/>
    </row>
    <row r="25" spans="1:17" ht="15">
      <c r="A25" s="50" t="s">
        <v>461</v>
      </c>
      <c r="B25" s="51" t="s">
        <v>104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3"/>
      <c r="Q25" s="3"/>
    </row>
    <row r="26" spans="1:17" ht="15">
      <c r="A26" s="37" t="s">
        <v>432</v>
      </c>
      <c r="B26" s="51" t="s">
        <v>105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3"/>
      <c r="Q26" s="3"/>
    </row>
    <row r="27" spans="1:17" ht="15" hidden="1">
      <c r="A27" s="4" t="s">
        <v>106</v>
      </c>
      <c r="B27" s="28" t="s">
        <v>107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3"/>
      <c r="Q27" s="3"/>
    </row>
    <row r="28" spans="1:17" ht="15" hidden="1">
      <c r="A28" s="4" t="s">
        <v>108</v>
      </c>
      <c r="B28" s="28" t="s">
        <v>109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3"/>
      <c r="Q28" s="3"/>
    </row>
    <row r="29" spans="1:17" ht="15" hidden="1">
      <c r="A29" s="4" t="s">
        <v>110</v>
      </c>
      <c r="B29" s="28" t="s">
        <v>111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3"/>
      <c r="Q29" s="3"/>
    </row>
    <row r="30" spans="1:17" ht="15" hidden="1">
      <c r="A30" s="6" t="s">
        <v>374</v>
      </c>
      <c r="B30" s="31" t="s">
        <v>112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3"/>
      <c r="Q30" s="3"/>
    </row>
    <row r="31" spans="1:17" ht="15" hidden="1">
      <c r="A31" s="4" t="s">
        <v>113</v>
      </c>
      <c r="B31" s="28" t="s">
        <v>114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3"/>
      <c r="Q31" s="3"/>
    </row>
    <row r="32" spans="1:17" ht="15" hidden="1">
      <c r="A32" s="4" t="s">
        <v>115</v>
      </c>
      <c r="B32" s="28" t="s">
        <v>116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3"/>
      <c r="Q32" s="3"/>
    </row>
    <row r="33" spans="1:17" ht="15" hidden="1">
      <c r="A33" s="6" t="s">
        <v>462</v>
      </c>
      <c r="B33" s="31" t="s">
        <v>117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3"/>
      <c r="Q33" s="3"/>
    </row>
    <row r="34" spans="1:17" ht="15" hidden="1">
      <c r="A34" s="4" t="s">
        <v>118</v>
      </c>
      <c r="B34" s="28" t="s">
        <v>119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3"/>
      <c r="Q34" s="3"/>
    </row>
    <row r="35" spans="1:17" ht="15" hidden="1">
      <c r="A35" s="4" t="s">
        <v>120</v>
      </c>
      <c r="B35" s="28" t="s">
        <v>121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3"/>
      <c r="Q35" s="3"/>
    </row>
    <row r="36" spans="1:17" ht="15" hidden="1">
      <c r="A36" s="4" t="s">
        <v>433</v>
      </c>
      <c r="B36" s="28" t="s">
        <v>122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3"/>
      <c r="Q36" s="3"/>
    </row>
    <row r="37" spans="1:17" ht="15" hidden="1">
      <c r="A37" s="4" t="s">
        <v>123</v>
      </c>
      <c r="B37" s="28" t="s">
        <v>124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3"/>
      <c r="Q37" s="3"/>
    </row>
    <row r="38" spans="1:17" ht="15" hidden="1">
      <c r="A38" s="9" t="s">
        <v>434</v>
      </c>
      <c r="B38" s="28" t="s">
        <v>125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3"/>
      <c r="Q38" s="3"/>
    </row>
    <row r="39" spans="1:17" ht="15" hidden="1">
      <c r="A39" s="5" t="s">
        <v>126</v>
      </c>
      <c r="B39" s="28" t="s">
        <v>127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3"/>
      <c r="Q39" s="3"/>
    </row>
    <row r="40" spans="1:17" ht="15" hidden="1">
      <c r="A40" s="4" t="s">
        <v>435</v>
      </c>
      <c r="B40" s="28" t="s">
        <v>128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3"/>
      <c r="Q40" s="3"/>
    </row>
    <row r="41" spans="1:17" ht="15" hidden="1">
      <c r="A41" s="6" t="s">
        <v>375</v>
      </c>
      <c r="B41" s="31" t="s">
        <v>129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3"/>
      <c r="Q41" s="3"/>
    </row>
    <row r="42" spans="1:17" ht="15" hidden="1">
      <c r="A42" s="4" t="s">
        <v>130</v>
      </c>
      <c r="B42" s="28" t="s">
        <v>131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3"/>
      <c r="Q42" s="3"/>
    </row>
    <row r="43" spans="1:17" ht="15" hidden="1">
      <c r="A43" s="4" t="s">
        <v>132</v>
      </c>
      <c r="B43" s="28" t="s">
        <v>133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3"/>
      <c r="Q43" s="3"/>
    </row>
    <row r="44" spans="1:17" ht="15" hidden="1">
      <c r="A44" s="6" t="s">
        <v>376</v>
      </c>
      <c r="B44" s="31" t="s">
        <v>134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3"/>
      <c r="Q44" s="3"/>
    </row>
    <row r="45" spans="1:17" ht="15" hidden="1">
      <c r="A45" s="4" t="s">
        <v>135</v>
      </c>
      <c r="B45" s="28" t="s">
        <v>136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3"/>
      <c r="Q45" s="3"/>
    </row>
    <row r="46" spans="1:17" ht="15" hidden="1">
      <c r="A46" s="4" t="s">
        <v>137</v>
      </c>
      <c r="B46" s="28" t="s">
        <v>138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3"/>
      <c r="Q46" s="3"/>
    </row>
    <row r="47" spans="1:17" ht="15" hidden="1">
      <c r="A47" s="4" t="s">
        <v>436</v>
      </c>
      <c r="B47" s="28" t="s">
        <v>139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3"/>
      <c r="Q47" s="3"/>
    </row>
    <row r="48" spans="1:17" ht="15" hidden="1">
      <c r="A48" s="4" t="s">
        <v>437</v>
      </c>
      <c r="B48" s="28" t="s">
        <v>140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3"/>
      <c r="Q48" s="3"/>
    </row>
    <row r="49" spans="1:17" ht="15" hidden="1">
      <c r="A49" s="4" t="s">
        <v>141</v>
      </c>
      <c r="B49" s="28" t="s">
        <v>142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3"/>
      <c r="Q49" s="3"/>
    </row>
    <row r="50" spans="1:17" ht="15" hidden="1">
      <c r="A50" s="6" t="s">
        <v>377</v>
      </c>
      <c r="B50" s="31" t="s">
        <v>143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3"/>
      <c r="Q50" s="3"/>
    </row>
    <row r="51" spans="1:17" ht="15">
      <c r="A51" s="37" t="s">
        <v>378</v>
      </c>
      <c r="B51" s="51" t="s">
        <v>144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3"/>
      <c r="Q51" s="3"/>
    </row>
    <row r="52" spans="1:17" ht="15">
      <c r="A52" s="12" t="s">
        <v>145</v>
      </c>
      <c r="B52" s="28" t="s">
        <v>146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3"/>
      <c r="Q52" s="3"/>
    </row>
    <row r="53" spans="1:17" ht="15">
      <c r="A53" s="12" t="s">
        <v>379</v>
      </c>
      <c r="B53" s="28" t="s">
        <v>147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3"/>
      <c r="Q53" s="3"/>
    </row>
    <row r="54" spans="1:17" ht="15">
      <c r="A54" s="16" t="s">
        <v>438</v>
      </c>
      <c r="B54" s="28" t="s">
        <v>148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3"/>
      <c r="Q54" s="3"/>
    </row>
    <row r="55" spans="1:17" ht="15">
      <c r="A55" s="16" t="s">
        <v>439</v>
      </c>
      <c r="B55" s="28" t="s">
        <v>149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3"/>
      <c r="Q55" s="3"/>
    </row>
    <row r="56" spans="1:17" ht="15">
      <c r="A56" s="16" t="s">
        <v>440</v>
      </c>
      <c r="B56" s="28" t="s">
        <v>150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3"/>
      <c r="Q56" s="3"/>
    </row>
    <row r="57" spans="1:17" ht="15">
      <c r="A57" s="12" t="s">
        <v>441</v>
      </c>
      <c r="B57" s="28" t="s">
        <v>151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3"/>
      <c r="Q57" s="3"/>
    </row>
    <row r="58" spans="1:17" ht="15">
      <c r="A58" s="12" t="s">
        <v>442</v>
      </c>
      <c r="B58" s="28" t="s">
        <v>152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3"/>
      <c r="Q58" s="3"/>
    </row>
    <row r="59" spans="1:17" ht="15">
      <c r="A59" s="12" t="s">
        <v>443</v>
      </c>
      <c r="B59" s="28" t="s">
        <v>153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3"/>
      <c r="Q59" s="3"/>
    </row>
    <row r="60" spans="1:17" ht="15">
      <c r="A60" s="48" t="s">
        <v>405</v>
      </c>
      <c r="B60" s="51" t="s">
        <v>154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3"/>
      <c r="Q60" s="3"/>
    </row>
    <row r="61" spans="1:17" ht="15">
      <c r="A61" s="11" t="s">
        <v>444</v>
      </c>
      <c r="B61" s="28" t="s">
        <v>155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3"/>
      <c r="Q61" s="3"/>
    </row>
    <row r="62" spans="1:17" ht="15">
      <c r="A62" s="11" t="s">
        <v>156</v>
      </c>
      <c r="B62" s="28" t="s">
        <v>157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3"/>
      <c r="Q62" s="3"/>
    </row>
    <row r="63" spans="1:17" ht="15">
      <c r="A63" s="11" t="s">
        <v>158</v>
      </c>
      <c r="B63" s="28" t="s">
        <v>159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3"/>
      <c r="Q63" s="3"/>
    </row>
    <row r="64" spans="1:17" ht="15">
      <c r="A64" s="11" t="s">
        <v>406</v>
      </c>
      <c r="B64" s="28" t="s">
        <v>160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3"/>
      <c r="Q64" s="3"/>
    </row>
    <row r="65" spans="1:17" ht="15">
      <c r="A65" s="11" t="s">
        <v>445</v>
      </c>
      <c r="B65" s="28" t="s">
        <v>161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3"/>
      <c r="Q65" s="3"/>
    </row>
    <row r="66" spans="1:17" ht="15">
      <c r="A66" s="11" t="s">
        <v>408</v>
      </c>
      <c r="B66" s="28" t="s">
        <v>162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3"/>
      <c r="Q66" s="3"/>
    </row>
    <row r="67" spans="1:17" ht="15">
      <c r="A67" s="11" t="s">
        <v>446</v>
      </c>
      <c r="B67" s="28" t="s">
        <v>163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3"/>
      <c r="Q67" s="3"/>
    </row>
    <row r="68" spans="1:17" ht="15">
      <c r="A68" s="11" t="s">
        <v>447</v>
      </c>
      <c r="B68" s="28" t="s">
        <v>164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3"/>
      <c r="Q68" s="3"/>
    </row>
    <row r="69" spans="1:17" ht="15">
      <c r="A69" s="11" t="s">
        <v>165</v>
      </c>
      <c r="B69" s="28" t="s">
        <v>166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3"/>
      <c r="Q69" s="3"/>
    </row>
    <row r="70" spans="1:17" ht="15">
      <c r="A70" s="20" t="s">
        <v>167</v>
      </c>
      <c r="B70" s="28" t="s">
        <v>168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3"/>
      <c r="Q70" s="3"/>
    </row>
    <row r="71" spans="1:17" ht="15">
      <c r="A71" s="11" t="s">
        <v>448</v>
      </c>
      <c r="B71" s="28" t="s">
        <v>169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3"/>
      <c r="Q71" s="3"/>
    </row>
    <row r="72" spans="1:17" ht="15">
      <c r="A72" s="20" t="s">
        <v>600</v>
      </c>
      <c r="B72" s="28" t="s">
        <v>170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3"/>
      <c r="Q72" s="3"/>
    </row>
    <row r="73" spans="1:17" ht="15">
      <c r="A73" s="20" t="s">
        <v>601</v>
      </c>
      <c r="B73" s="28" t="s">
        <v>170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3"/>
      <c r="Q73" s="3"/>
    </row>
    <row r="74" spans="1:17" ht="15">
      <c r="A74" s="48" t="s">
        <v>411</v>
      </c>
      <c r="B74" s="51" t="s">
        <v>171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3"/>
      <c r="Q74" s="3"/>
    </row>
    <row r="75" spans="1:17" ht="15.75">
      <c r="A75" s="56" t="s">
        <v>550</v>
      </c>
      <c r="B75" s="5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3"/>
      <c r="Q75" s="3"/>
    </row>
    <row r="76" spans="1:17" ht="15">
      <c r="A76" s="32" t="s">
        <v>172</v>
      </c>
      <c r="B76" s="28" t="s">
        <v>173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3"/>
      <c r="Q76" s="3"/>
    </row>
    <row r="77" spans="1:17" ht="15">
      <c r="A77" s="32" t="s">
        <v>449</v>
      </c>
      <c r="B77" s="28" t="s">
        <v>174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3"/>
      <c r="Q77" s="3"/>
    </row>
    <row r="78" spans="1:17" ht="15">
      <c r="A78" s="32" t="s">
        <v>175</v>
      </c>
      <c r="B78" s="28" t="s">
        <v>176</v>
      </c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3"/>
      <c r="Q78" s="3"/>
    </row>
    <row r="79" spans="1:17" ht="15">
      <c r="A79" s="32" t="s">
        <v>177</v>
      </c>
      <c r="B79" s="28" t="s">
        <v>178</v>
      </c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3"/>
      <c r="Q79" s="3"/>
    </row>
    <row r="80" spans="1:17" ht="15">
      <c r="A80" s="5" t="s">
        <v>179</v>
      </c>
      <c r="B80" s="28" t="s">
        <v>180</v>
      </c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3"/>
      <c r="Q80" s="3"/>
    </row>
    <row r="81" spans="1:17" ht="15">
      <c r="A81" s="5" t="s">
        <v>181</v>
      </c>
      <c r="B81" s="28" t="s">
        <v>182</v>
      </c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3"/>
      <c r="Q81" s="3"/>
    </row>
    <row r="82" spans="1:17" ht="15">
      <c r="A82" s="5" t="s">
        <v>183</v>
      </c>
      <c r="B82" s="28" t="s">
        <v>184</v>
      </c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3"/>
      <c r="Q82" s="3"/>
    </row>
    <row r="83" spans="1:17" ht="15">
      <c r="A83" s="49" t="s">
        <v>413</v>
      </c>
      <c r="B83" s="51" t="s">
        <v>185</v>
      </c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3"/>
      <c r="Q83" s="3"/>
    </row>
    <row r="84" spans="1:17" ht="15">
      <c r="A84" s="12" t="s">
        <v>186</v>
      </c>
      <c r="B84" s="28" t="s">
        <v>187</v>
      </c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3"/>
      <c r="Q84" s="3"/>
    </row>
    <row r="85" spans="1:17" ht="15">
      <c r="A85" s="12" t="s">
        <v>188</v>
      </c>
      <c r="B85" s="28" t="s">
        <v>189</v>
      </c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3"/>
      <c r="Q85" s="3"/>
    </row>
    <row r="86" spans="1:17" ht="15">
      <c r="A86" s="12" t="s">
        <v>190</v>
      </c>
      <c r="B86" s="28" t="s">
        <v>191</v>
      </c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3"/>
      <c r="Q86" s="3"/>
    </row>
    <row r="87" spans="1:17" ht="15">
      <c r="A87" s="12" t="s">
        <v>192</v>
      </c>
      <c r="B87" s="28" t="s">
        <v>193</v>
      </c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3"/>
      <c r="Q87" s="3"/>
    </row>
    <row r="88" spans="1:17" ht="15">
      <c r="A88" s="48" t="s">
        <v>414</v>
      </c>
      <c r="B88" s="51" t="s">
        <v>194</v>
      </c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3"/>
      <c r="Q88" s="3"/>
    </row>
    <row r="89" spans="1:17" ht="30">
      <c r="A89" s="12" t="s">
        <v>195</v>
      </c>
      <c r="B89" s="28" t="s">
        <v>196</v>
      </c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3"/>
      <c r="Q89" s="3"/>
    </row>
    <row r="90" spans="1:17" ht="30">
      <c r="A90" s="12" t="s">
        <v>450</v>
      </c>
      <c r="B90" s="28" t="s">
        <v>197</v>
      </c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3"/>
      <c r="Q90" s="3"/>
    </row>
    <row r="91" spans="1:17" ht="30">
      <c r="A91" s="12" t="s">
        <v>451</v>
      </c>
      <c r="B91" s="28" t="s">
        <v>198</v>
      </c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3"/>
      <c r="Q91" s="3"/>
    </row>
    <row r="92" spans="1:17" ht="15">
      <c r="A92" s="12" t="s">
        <v>452</v>
      </c>
      <c r="B92" s="28" t="s">
        <v>199</v>
      </c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3"/>
      <c r="Q92" s="3"/>
    </row>
    <row r="93" spans="1:17" ht="30">
      <c r="A93" s="12" t="s">
        <v>453</v>
      </c>
      <c r="B93" s="28" t="s">
        <v>200</v>
      </c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3"/>
      <c r="Q93" s="3"/>
    </row>
    <row r="94" spans="1:17" ht="30">
      <c r="A94" s="12" t="s">
        <v>454</v>
      </c>
      <c r="B94" s="28" t="s">
        <v>201</v>
      </c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3"/>
      <c r="Q94" s="3"/>
    </row>
    <row r="95" spans="1:17" ht="15">
      <c r="A95" s="12" t="s">
        <v>202</v>
      </c>
      <c r="B95" s="28" t="s">
        <v>203</v>
      </c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3"/>
      <c r="Q95" s="3"/>
    </row>
    <row r="96" spans="1:17" ht="15">
      <c r="A96" s="12" t="s">
        <v>455</v>
      </c>
      <c r="B96" s="28" t="s">
        <v>204</v>
      </c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3"/>
      <c r="Q96" s="3"/>
    </row>
    <row r="97" spans="1:17" ht="15">
      <c r="A97" s="48" t="s">
        <v>415</v>
      </c>
      <c r="B97" s="51" t="s">
        <v>205</v>
      </c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3"/>
      <c r="Q97" s="3"/>
    </row>
    <row r="98" spans="1:17" ht="15.75">
      <c r="A98" s="56" t="s">
        <v>549</v>
      </c>
      <c r="B98" s="5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3"/>
      <c r="Q98" s="3"/>
    </row>
    <row r="99" spans="1:17" ht="15.75">
      <c r="A99" s="33" t="s">
        <v>463</v>
      </c>
      <c r="B99" s="34" t="s">
        <v>206</v>
      </c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3"/>
      <c r="Q99" s="3"/>
    </row>
    <row r="100" spans="1:17" ht="15">
      <c r="A100" s="12" t="s">
        <v>456</v>
      </c>
      <c r="B100" s="4" t="s">
        <v>207</v>
      </c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3"/>
      <c r="Q100" s="3"/>
    </row>
    <row r="101" spans="1:17" ht="15">
      <c r="A101" s="12" t="s">
        <v>210</v>
      </c>
      <c r="B101" s="4" t="s">
        <v>211</v>
      </c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3"/>
      <c r="Q101" s="3"/>
    </row>
    <row r="102" spans="1:17" ht="15">
      <c r="A102" s="12" t="s">
        <v>457</v>
      </c>
      <c r="B102" s="4" t="s">
        <v>212</v>
      </c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3"/>
      <c r="Q102" s="3"/>
    </row>
    <row r="103" spans="1:17" ht="15">
      <c r="A103" s="14" t="s">
        <v>420</v>
      </c>
      <c r="B103" s="6" t="s">
        <v>214</v>
      </c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3"/>
      <c r="Q103" s="3"/>
    </row>
    <row r="104" spans="1:17" ht="15">
      <c r="A104" s="35" t="s">
        <v>458</v>
      </c>
      <c r="B104" s="4" t="s">
        <v>215</v>
      </c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3"/>
      <c r="Q104" s="3"/>
    </row>
    <row r="105" spans="1:17" ht="15">
      <c r="A105" s="35" t="s">
        <v>426</v>
      </c>
      <c r="B105" s="4" t="s">
        <v>218</v>
      </c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3"/>
      <c r="Q105" s="3"/>
    </row>
    <row r="106" spans="1:17" ht="15">
      <c r="A106" s="12" t="s">
        <v>219</v>
      </c>
      <c r="B106" s="4" t="s">
        <v>220</v>
      </c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3"/>
      <c r="Q106" s="3"/>
    </row>
    <row r="107" spans="1:17" ht="15">
      <c r="A107" s="12" t="s">
        <v>459</v>
      </c>
      <c r="B107" s="4" t="s">
        <v>221</v>
      </c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3"/>
      <c r="Q107" s="3"/>
    </row>
    <row r="108" spans="1:17" ht="15">
      <c r="A108" s="13" t="s">
        <v>423</v>
      </c>
      <c r="B108" s="6" t="s">
        <v>222</v>
      </c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3"/>
      <c r="Q108" s="3"/>
    </row>
    <row r="109" spans="1:17" ht="15">
      <c r="A109" s="35" t="s">
        <v>223</v>
      </c>
      <c r="B109" s="4" t="s">
        <v>224</v>
      </c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3"/>
      <c r="Q109" s="3"/>
    </row>
    <row r="110" spans="1:17" ht="15">
      <c r="A110" s="35" t="s">
        <v>225</v>
      </c>
      <c r="B110" s="4" t="s">
        <v>226</v>
      </c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3"/>
      <c r="Q110" s="3"/>
    </row>
    <row r="111" spans="1:17" ht="15">
      <c r="A111" s="13" t="s">
        <v>227</v>
      </c>
      <c r="B111" s="6" t="s">
        <v>228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3"/>
      <c r="Q111" s="3"/>
    </row>
    <row r="112" spans="1:17" ht="15">
      <c r="A112" s="35" t="s">
        <v>229</v>
      </c>
      <c r="B112" s="4" t="s">
        <v>230</v>
      </c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3"/>
      <c r="Q112" s="3"/>
    </row>
    <row r="113" spans="1:17" ht="15">
      <c r="A113" s="35" t="s">
        <v>231</v>
      </c>
      <c r="B113" s="4" t="s">
        <v>232</v>
      </c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3"/>
      <c r="Q113" s="3"/>
    </row>
    <row r="114" spans="1:17" ht="15">
      <c r="A114" s="35" t="s">
        <v>233</v>
      </c>
      <c r="B114" s="4" t="s">
        <v>234</v>
      </c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3"/>
      <c r="Q114" s="3"/>
    </row>
    <row r="115" spans="1:17" ht="15">
      <c r="A115" s="36" t="s">
        <v>424</v>
      </c>
      <c r="B115" s="37" t="s">
        <v>235</v>
      </c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3"/>
      <c r="Q115" s="3"/>
    </row>
    <row r="116" spans="1:17" ht="15">
      <c r="A116" s="35" t="s">
        <v>236</v>
      </c>
      <c r="B116" s="4" t="s">
        <v>237</v>
      </c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3"/>
      <c r="Q116" s="3"/>
    </row>
    <row r="117" spans="1:17" ht="15">
      <c r="A117" s="12" t="s">
        <v>238</v>
      </c>
      <c r="B117" s="4" t="s">
        <v>239</v>
      </c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3"/>
      <c r="Q117" s="3"/>
    </row>
    <row r="118" spans="1:17" ht="15">
      <c r="A118" s="35" t="s">
        <v>460</v>
      </c>
      <c r="B118" s="4" t="s">
        <v>240</v>
      </c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3"/>
      <c r="Q118" s="3"/>
    </row>
    <row r="119" spans="1:17" ht="15">
      <c r="A119" s="35" t="s">
        <v>429</v>
      </c>
      <c r="B119" s="4" t="s">
        <v>241</v>
      </c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3"/>
      <c r="Q119" s="3"/>
    </row>
    <row r="120" spans="1:17" ht="15">
      <c r="A120" s="36" t="s">
        <v>430</v>
      </c>
      <c r="B120" s="37" t="s">
        <v>245</v>
      </c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3"/>
      <c r="Q120" s="3"/>
    </row>
    <row r="121" spans="1:17" ht="15">
      <c r="A121" s="12" t="s">
        <v>246</v>
      </c>
      <c r="B121" s="4" t="s">
        <v>247</v>
      </c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3"/>
      <c r="Q121" s="3"/>
    </row>
    <row r="122" spans="1:17" ht="15.75">
      <c r="A122" s="38" t="s">
        <v>464</v>
      </c>
      <c r="B122" s="39" t="s">
        <v>248</v>
      </c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3"/>
      <c r="Q122" s="3"/>
    </row>
    <row r="123" spans="1:17" ht="15.75">
      <c r="A123" s="43" t="s">
        <v>501</v>
      </c>
      <c r="B123" s="44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3"/>
      <c r="Q123" s="3"/>
    </row>
    <row r="124" spans="1:17" ht="25.5">
      <c r="A124" s="1" t="s">
        <v>69</v>
      </c>
      <c r="B124" s="2" t="s">
        <v>494</v>
      </c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3"/>
      <c r="Q124" s="3"/>
    </row>
    <row r="125" spans="1:17" ht="15">
      <c r="A125" s="29" t="s">
        <v>249</v>
      </c>
      <c r="B125" s="5" t="s">
        <v>250</v>
      </c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3"/>
      <c r="Q125" s="3"/>
    </row>
    <row r="126" spans="1:17" ht="15">
      <c r="A126" s="4" t="s">
        <v>251</v>
      </c>
      <c r="B126" s="5" t="s">
        <v>252</v>
      </c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3"/>
      <c r="Q126" s="3"/>
    </row>
    <row r="127" spans="1:17" ht="15">
      <c r="A127" s="4" t="s">
        <v>253</v>
      </c>
      <c r="B127" s="5" t="s">
        <v>254</v>
      </c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3"/>
      <c r="Q127" s="3"/>
    </row>
    <row r="128" spans="1:17" ht="15">
      <c r="A128" s="4" t="s">
        <v>255</v>
      </c>
      <c r="B128" s="5" t="s">
        <v>256</v>
      </c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3"/>
      <c r="Q128" s="3"/>
    </row>
    <row r="129" spans="1:17" ht="15">
      <c r="A129" s="4" t="s">
        <v>257</v>
      </c>
      <c r="B129" s="5" t="s">
        <v>258</v>
      </c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3"/>
      <c r="Q129" s="3"/>
    </row>
    <row r="130" spans="1:17" ht="15">
      <c r="A130" s="4" t="s">
        <v>259</v>
      </c>
      <c r="B130" s="5" t="s">
        <v>260</v>
      </c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3"/>
      <c r="Q130" s="3"/>
    </row>
    <row r="131" spans="1:17" ht="15">
      <c r="A131" s="6" t="s">
        <v>504</v>
      </c>
      <c r="B131" s="7" t="s">
        <v>261</v>
      </c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3"/>
      <c r="Q131" s="3"/>
    </row>
    <row r="132" spans="1:17" ht="15">
      <c r="A132" s="4" t="s">
        <v>262</v>
      </c>
      <c r="B132" s="5" t="s">
        <v>263</v>
      </c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3"/>
      <c r="Q132" s="3"/>
    </row>
    <row r="133" spans="1:17" ht="30">
      <c r="A133" s="4" t="s">
        <v>264</v>
      </c>
      <c r="B133" s="5" t="s">
        <v>265</v>
      </c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3"/>
      <c r="Q133" s="3"/>
    </row>
    <row r="134" spans="1:17" ht="30">
      <c r="A134" s="4" t="s">
        <v>465</v>
      </c>
      <c r="B134" s="5" t="s">
        <v>266</v>
      </c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3"/>
      <c r="Q134" s="3"/>
    </row>
    <row r="135" spans="1:17" ht="30">
      <c r="A135" s="4" t="s">
        <v>466</v>
      </c>
      <c r="B135" s="5" t="s">
        <v>267</v>
      </c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3"/>
      <c r="Q135" s="3"/>
    </row>
    <row r="136" spans="1:17" ht="15">
      <c r="A136" s="4" t="s">
        <v>467</v>
      </c>
      <c r="B136" s="5" t="s">
        <v>268</v>
      </c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3"/>
      <c r="Q136" s="3"/>
    </row>
    <row r="137" spans="1:17" ht="15">
      <c r="A137" s="37" t="s">
        <v>505</v>
      </c>
      <c r="B137" s="49" t="s">
        <v>269</v>
      </c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3"/>
      <c r="Q137" s="3"/>
    </row>
    <row r="138" spans="1:17" ht="15">
      <c r="A138" s="4" t="s">
        <v>471</v>
      </c>
      <c r="B138" s="5" t="s">
        <v>278</v>
      </c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3"/>
      <c r="Q138" s="3"/>
    </row>
    <row r="139" spans="1:17" ht="15">
      <c r="A139" s="4" t="s">
        <v>472</v>
      </c>
      <c r="B139" s="5" t="s">
        <v>279</v>
      </c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3"/>
      <c r="Q139" s="3"/>
    </row>
    <row r="140" spans="1:17" ht="15">
      <c r="A140" s="6" t="s">
        <v>507</v>
      </c>
      <c r="B140" s="7" t="s">
        <v>280</v>
      </c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3"/>
      <c r="Q140" s="3"/>
    </row>
    <row r="141" spans="1:17" ht="15">
      <c r="A141" s="4" t="s">
        <v>473</v>
      </c>
      <c r="B141" s="5" t="s">
        <v>281</v>
      </c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3"/>
      <c r="Q141" s="3"/>
    </row>
    <row r="142" spans="1:17" ht="15">
      <c r="A142" s="4" t="s">
        <v>474</v>
      </c>
      <c r="B142" s="5" t="s">
        <v>282</v>
      </c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3"/>
      <c r="Q142" s="3"/>
    </row>
    <row r="143" spans="1:17" ht="15">
      <c r="A143" s="4" t="s">
        <v>475</v>
      </c>
      <c r="B143" s="5" t="s">
        <v>283</v>
      </c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3"/>
      <c r="Q143" s="3"/>
    </row>
    <row r="144" spans="1:17" ht="15">
      <c r="A144" s="4" t="s">
        <v>476</v>
      </c>
      <c r="B144" s="5" t="s">
        <v>284</v>
      </c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3"/>
      <c r="Q144" s="3"/>
    </row>
    <row r="145" spans="1:17" ht="15">
      <c r="A145" s="4" t="s">
        <v>477</v>
      </c>
      <c r="B145" s="5" t="s">
        <v>287</v>
      </c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3"/>
      <c r="Q145" s="3"/>
    </row>
    <row r="146" spans="1:17" ht="15">
      <c r="A146" s="4" t="s">
        <v>288</v>
      </c>
      <c r="B146" s="5" t="s">
        <v>289</v>
      </c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3"/>
      <c r="Q146" s="3"/>
    </row>
    <row r="147" spans="1:17" ht="15">
      <c r="A147" s="4" t="s">
        <v>478</v>
      </c>
      <c r="B147" s="5" t="s">
        <v>290</v>
      </c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3"/>
      <c r="Q147" s="3"/>
    </row>
    <row r="148" spans="1:17" ht="15">
      <c r="A148" s="4" t="s">
        <v>479</v>
      </c>
      <c r="B148" s="5" t="s">
        <v>295</v>
      </c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3"/>
      <c r="Q148" s="3"/>
    </row>
    <row r="149" spans="1:17" ht="15">
      <c r="A149" s="6" t="s">
        <v>508</v>
      </c>
      <c r="B149" s="7" t="s">
        <v>298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3"/>
      <c r="Q149" s="3"/>
    </row>
    <row r="150" spans="1:17" ht="15">
      <c r="A150" s="4" t="s">
        <v>480</v>
      </c>
      <c r="B150" s="5" t="s">
        <v>299</v>
      </c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3"/>
      <c r="Q150" s="3"/>
    </row>
    <row r="151" spans="1:17" ht="15">
      <c r="A151" s="37" t="s">
        <v>509</v>
      </c>
      <c r="B151" s="49" t="s">
        <v>300</v>
      </c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3"/>
      <c r="Q151" s="3"/>
    </row>
    <row r="152" spans="1:17" ht="15">
      <c r="A152" s="12" t="s">
        <v>301</v>
      </c>
      <c r="B152" s="5" t="s">
        <v>302</v>
      </c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3"/>
      <c r="Q152" s="3"/>
    </row>
    <row r="153" spans="1:17" ht="15">
      <c r="A153" s="12" t="s">
        <v>481</v>
      </c>
      <c r="B153" s="5" t="s">
        <v>303</v>
      </c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3"/>
      <c r="Q153" s="3"/>
    </row>
    <row r="154" spans="1:17" ht="15">
      <c r="A154" s="12" t="s">
        <v>482</v>
      </c>
      <c r="B154" s="5" t="s">
        <v>304</v>
      </c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3"/>
      <c r="Q154" s="3"/>
    </row>
    <row r="155" spans="1:17" ht="15">
      <c r="A155" s="12" t="s">
        <v>483</v>
      </c>
      <c r="B155" s="5" t="s">
        <v>305</v>
      </c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3"/>
      <c r="Q155" s="3"/>
    </row>
    <row r="156" spans="1:17" ht="15">
      <c r="A156" s="12" t="s">
        <v>306</v>
      </c>
      <c r="B156" s="5" t="s">
        <v>307</v>
      </c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3"/>
      <c r="Q156" s="3"/>
    </row>
    <row r="157" spans="1:17" ht="15">
      <c r="A157" s="12" t="s">
        <v>308</v>
      </c>
      <c r="B157" s="5" t="s">
        <v>309</v>
      </c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3"/>
      <c r="Q157" s="3"/>
    </row>
    <row r="158" spans="1:17" ht="15">
      <c r="A158" s="12" t="s">
        <v>310</v>
      </c>
      <c r="B158" s="5" t="s">
        <v>311</v>
      </c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3"/>
      <c r="Q158" s="3"/>
    </row>
    <row r="159" spans="1:17" ht="15">
      <c r="A159" s="12" t="s">
        <v>484</v>
      </c>
      <c r="B159" s="5" t="s">
        <v>312</v>
      </c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3"/>
      <c r="Q159" s="3"/>
    </row>
    <row r="160" spans="1:17" ht="15">
      <c r="A160" s="12" t="s">
        <v>485</v>
      </c>
      <c r="B160" s="5" t="s">
        <v>313</v>
      </c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3"/>
      <c r="Q160" s="3"/>
    </row>
    <row r="161" spans="1:17" ht="15">
      <c r="A161" s="12" t="s">
        <v>486</v>
      </c>
      <c r="B161" s="5" t="s">
        <v>314</v>
      </c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3"/>
      <c r="Q161" s="3"/>
    </row>
    <row r="162" spans="1:17" ht="15">
      <c r="A162" s="48" t="s">
        <v>510</v>
      </c>
      <c r="B162" s="49" t="s">
        <v>315</v>
      </c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3"/>
      <c r="Q162" s="3"/>
    </row>
    <row r="163" spans="1:17" ht="30">
      <c r="A163" s="12" t="s">
        <v>324</v>
      </c>
      <c r="B163" s="5" t="s">
        <v>325</v>
      </c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3"/>
      <c r="Q163" s="3"/>
    </row>
    <row r="164" spans="1:17" ht="30">
      <c r="A164" s="4" t="s">
        <v>490</v>
      </c>
      <c r="B164" s="5" t="s">
        <v>326</v>
      </c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3"/>
      <c r="Q164" s="3"/>
    </row>
    <row r="165" spans="1:17" ht="15">
      <c r="A165" s="12" t="s">
        <v>491</v>
      </c>
      <c r="B165" s="5" t="s">
        <v>327</v>
      </c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3"/>
      <c r="Q165" s="3"/>
    </row>
    <row r="166" spans="1:17" ht="15">
      <c r="A166" s="37" t="s">
        <v>512</v>
      </c>
      <c r="B166" s="49" t="s">
        <v>328</v>
      </c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3"/>
      <c r="Q166" s="3"/>
    </row>
    <row r="167" spans="1:17" ht="15.75">
      <c r="A167" s="56" t="s">
        <v>550</v>
      </c>
      <c r="B167" s="6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3"/>
      <c r="Q167" s="3"/>
    </row>
    <row r="168" spans="1:17" ht="15">
      <c r="A168" s="4" t="s">
        <v>270</v>
      </c>
      <c r="B168" s="5" t="s">
        <v>271</v>
      </c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3"/>
      <c r="Q168" s="3"/>
    </row>
    <row r="169" spans="1:17" ht="30">
      <c r="A169" s="4" t="s">
        <v>272</v>
      </c>
      <c r="B169" s="5" t="s">
        <v>273</v>
      </c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3"/>
      <c r="Q169" s="3"/>
    </row>
    <row r="170" spans="1:17" ht="30">
      <c r="A170" s="4" t="s">
        <v>468</v>
      </c>
      <c r="B170" s="5" t="s">
        <v>274</v>
      </c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3"/>
      <c r="Q170" s="3"/>
    </row>
    <row r="171" spans="1:17" ht="30">
      <c r="A171" s="4" t="s">
        <v>469</v>
      </c>
      <c r="B171" s="5" t="s">
        <v>275</v>
      </c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3"/>
      <c r="Q171" s="3"/>
    </row>
    <row r="172" spans="1:17" ht="15">
      <c r="A172" s="4" t="s">
        <v>470</v>
      </c>
      <c r="B172" s="5" t="s">
        <v>276</v>
      </c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3"/>
      <c r="Q172" s="3"/>
    </row>
    <row r="173" spans="1:17" ht="15">
      <c r="A173" s="37" t="s">
        <v>506</v>
      </c>
      <c r="B173" s="49" t="s">
        <v>277</v>
      </c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3"/>
      <c r="Q173" s="3"/>
    </row>
    <row r="174" spans="1:17" ht="15">
      <c r="A174" s="12" t="s">
        <v>487</v>
      </c>
      <c r="B174" s="5" t="s">
        <v>316</v>
      </c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3"/>
      <c r="Q174" s="3"/>
    </row>
    <row r="175" spans="1:17" ht="15">
      <c r="A175" s="12" t="s">
        <v>488</v>
      </c>
      <c r="B175" s="5" t="s">
        <v>317</v>
      </c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3"/>
      <c r="Q175" s="3"/>
    </row>
    <row r="176" spans="1:17" ht="15">
      <c r="A176" s="12" t="s">
        <v>318</v>
      </c>
      <c r="B176" s="5" t="s">
        <v>319</v>
      </c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3"/>
      <c r="Q176" s="3"/>
    </row>
    <row r="177" spans="1:17" ht="15">
      <c r="A177" s="12" t="s">
        <v>489</v>
      </c>
      <c r="B177" s="5" t="s">
        <v>320</v>
      </c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3"/>
      <c r="Q177" s="3"/>
    </row>
    <row r="178" spans="1:17" ht="15">
      <c r="A178" s="12" t="s">
        <v>321</v>
      </c>
      <c r="B178" s="5" t="s">
        <v>322</v>
      </c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3"/>
      <c r="Q178" s="3"/>
    </row>
    <row r="179" spans="1:17" ht="15">
      <c r="A179" s="37" t="s">
        <v>511</v>
      </c>
      <c r="B179" s="49" t="s">
        <v>323</v>
      </c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3"/>
      <c r="Q179" s="3"/>
    </row>
    <row r="180" spans="1:17" ht="30">
      <c r="A180" s="12" t="s">
        <v>329</v>
      </c>
      <c r="B180" s="5" t="s">
        <v>330</v>
      </c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3"/>
      <c r="Q180" s="3"/>
    </row>
    <row r="181" spans="1:17" ht="30">
      <c r="A181" s="4" t="s">
        <v>492</v>
      </c>
      <c r="B181" s="5" t="s">
        <v>331</v>
      </c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3"/>
      <c r="Q181" s="3"/>
    </row>
    <row r="182" spans="1:17" ht="15">
      <c r="A182" s="12" t="s">
        <v>493</v>
      </c>
      <c r="B182" s="5" t="s">
        <v>332</v>
      </c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3"/>
      <c r="Q182" s="3"/>
    </row>
    <row r="183" spans="1:17" ht="15">
      <c r="A183" s="37" t="s">
        <v>514</v>
      </c>
      <c r="B183" s="49" t="s">
        <v>333</v>
      </c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3"/>
      <c r="Q183" s="3"/>
    </row>
    <row r="184" spans="1:17" ht="15.75">
      <c r="A184" s="56" t="s">
        <v>549</v>
      </c>
      <c r="B184" s="6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3"/>
      <c r="Q184" s="3"/>
    </row>
    <row r="185" spans="1:17" ht="15.75">
      <c r="A185" s="47" t="s">
        <v>513</v>
      </c>
      <c r="B185" s="33" t="s">
        <v>334</v>
      </c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3"/>
      <c r="Q185" s="3"/>
    </row>
    <row r="186" spans="1:17" ht="15.75">
      <c r="A186" s="59" t="s">
        <v>598</v>
      </c>
      <c r="B186" s="58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3"/>
      <c r="Q186" s="3"/>
    </row>
    <row r="187" spans="1:17" ht="15.75">
      <c r="A187" s="59" t="s">
        <v>599</v>
      </c>
      <c r="B187" s="58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3"/>
      <c r="Q187" s="3"/>
    </row>
    <row r="188" spans="1:17" ht="15">
      <c r="A188" s="35" t="s">
        <v>495</v>
      </c>
      <c r="B188" s="4" t="s">
        <v>335</v>
      </c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3"/>
      <c r="Q188" s="3"/>
    </row>
    <row r="189" spans="1:17" ht="15">
      <c r="A189" s="12" t="s">
        <v>336</v>
      </c>
      <c r="B189" s="4" t="s">
        <v>337</v>
      </c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3"/>
      <c r="Q189" s="3"/>
    </row>
    <row r="190" spans="1:17" ht="15">
      <c r="A190" s="35" t="s">
        <v>496</v>
      </c>
      <c r="B190" s="4" t="s">
        <v>338</v>
      </c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3"/>
      <c r="Q190" s="3"/>
    </row>
    <row r="191" spans="1:17" ht="15">
      <c r="A191" s="14" t="s">
        <v>515</v>
      </c>
      <c r="B191" s="6" t="s">
        <v>339</v>
      </c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3"/>
      <c r="Q191" s="3"/>
    </row>
    <row r="192" spans="1:17" ht="15">
      <c r="A192" s="12" t="s">
        <v>497</v>
      </c>
      <c r="B192" s="4" t="s">
        <v>340</v>
      </c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3"/>
      <c r="Q192" s="3"/>
    </row>
    <row r="193" spans="1:17" ht="15">
      <c r="A193" s="35" t="s">
        <v>341</v>
      </c>
      <c r="B193" s="4" t="s">
        <v>342</v>
      </c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3"/>
      <c r="Q193" s="3"/>
    </row>
    <row r="194" spans="1:17" ht="15">
      <c r="A194" s="12" t="s">
        <v>498</v>
      </c>
      <c r="B194" s="4" t="s">
        <v>343</v>
      </c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3"/>
      <c r="Q194" s="3"/>
    </row>
    <row r="195" spans="1:17" ht="15">
      <c r="A195" s="35" t="s">
        <v>344</v>
      </c>
      <c r="B195" s="4" t="s">
        <v>345</v>
      </c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3"/>
      <c r="Q195" s="3"/>
    </row>
    <row r="196" spans="1:17" ht="15">
      <c r="A196" s="13" t="s">
        <v>516</v>
      </c>
      <c r="B196" s="6" t="s">
        <v>346</v>
      </c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3"/>
      <c r="Q196" s="3"/>
    </row>
    <row r="197" spans="1:17" ht="15">
      <c r="A197" s="4" t="s">
        <v>596</v>
      </c>
      <c r="B197" s="4" t="s">
        <v>347</v>
      </c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3"/>
      <c r="Q197" s="3"/>
    </row>
    <row r="198" spans="1:17" ht="15">
      <c r="A198" s="4" t="s">
        <v>597</v>
      </c>
      <c r="B198" s="4" t="s">
        <v>347</v>
      </c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3"/>
      <c r="Q198" s="3"/>
    </row>
    <row r="199" spans="1:17" ht="15">
      <c r="A199" s="4" t="s">
        <v>594</v>
      </c>
      <c r="B199" s="4" t="s">
        <v>348</v>
      </c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3"/>
      <c r="Q199" s="3"/>
    </row>
    <row r="200" spans="1:17" ht="15">
      <c r="A200" s="4" t="s">
        <v>595</v>
      </c>
      <c r="B200" s="4" t="s">
        <v>348</v>
      </c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3"/>
      <c r="Q200" s="3"/>
    </row>
    <row r="201" spans="1:17" ht="15">
      <c r="A201" s="6" t="s">
        <v>517</v>
      </c>
      <c r="B201" s="6" t="s">
        <v>349</v>
      </c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3"/>
      <c r="Q201" s="3"/>
    </row>
    <row r="202" spans="1:17" ht="15">
      <c r="A202" s="35" t="s">
        <v>350</v>
      </c>
      <c r="B202" s="4" t="s">
        <v>351</v>
      </c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3"/>
      <c r="Q202" s="3"/>
    </row>
    <row r="203" spans="1:17" ht="15">
      <c r="A203" s="35" t="s">
        <v>352</v>
      </c>
      <c r="B203" s="4" t="s">
        <v>353</v>
      </c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3"/>
      <c r="Q203" s="3"/>
    </row>
    <row r="204" spans="1:17" ht="15">
      <c r="A204" s="35" t="s">
        <v>354</v>
      </c>
      <c r="B204" s="4" t="s">
        <v>355</v>
      </c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3"/>
      <c r="Q204" s="3"/>
    </row>
    <row r="205" spans="1:17" ht="15">
      <c r="A205" s="35" t="s">
        <v>356</v>
      </c>
      <c r="B205" s="4" t="s">
        <v>357</v>
      </c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3"/>
      <c r="Q205" s="3"/>
    </row>
    <row r="206" spans="1:17" ht="15">
      <c r="A206" s="12" t="s">
        <v>499</v>
      </c>
      <c r="B206" s="4" t="s">
        <v>358</v>
      </c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3"/>
      <c r="Q206" s="3"/>
    </row>
    <row r="207" spans="1:17" ht="15">
      <c r="A207" s="14" t="s">
        <v>518</v>
      </c>
      <c r="B207" s="6" t="s">
        <v>360</v>
      </c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3"/>
      <c r="Q207" s="3"/>
    </row>
    <row r="208" spans="1:17" ht="15">
      <c r="A208" s="12" t="s">
        <v>361</v>
      </c>
      <c r="B208" s="4" t="s">
        <v>362</v>
      </c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3"/>
      <c r="Q208" s="3"/>
    </row>
    <row r="209" spans="1:17" ht="15">
      <c r="A209" s="12" t="s">
        <v>363</v>
      </c>
      <c r="B209" s="4" t="s">
        <v>364</v>
      </c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3"/>
      <c r="Q209" s="3"/>
    </row>
    <row r="210" spans="1:17" ht="15">
      <c r="A210" s="35" t="s">
        <v>365</v>
      </c>
      <c r="B210" s="4" t="s">
        <v>366</v>
      </c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3"/>
      <c r="Q210" s="3"/>
    </row>
    <row r="211" spans="1:17" ht="15">
      <c r="A211" s="35" t="s">
        <v>500</v>
      </c>
      <c r="B211" s="4" t="s">
        <v>367</v>
      </c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3"/>
      <c r="Q211" s="3"/>
    </row>
    <row r="212" spans="1:17" ht="15">
      <c r="A212" s="13" t="s">
        <v>519</v>
      </c>
      <c r="B212" s="6" t="s">
        <v>368</v>
      </c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3"/>
      <c r="Q212" s="3"/>
    </row>
    <row r="213" spans="1:17" ht="15">
      <c r="A213" s="14" t="s">
        <v>369</v>
      </c>
      <c r="B213" s="6" t="s">
        <v>370</v>
      </c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3"/>
      <c r="Q213" s="3"/>
    </row>
    <row r="214" spans="1:17" ht="15.75">
      <c r="A214" s="38" t="s">
        <v>520</v>
      </c>
      <c r="B214" s="39" t="s">
        <v>371</v>
      </c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3"/>
      <c r="Q214" s="3"/>
    </row>
    <row r="215" spans="1:17" ht="15.75">
      <c r="A215" s="43" t="s">
        <v>502</v>
      </c>
      <c r="B215" s="44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3"/>
      <c r="Q215" s="3"/>
    </row>
    <row r="216" spans="2:17" ht="1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2:17" ht="1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2:17" ht="1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2:17" ht="1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2:17" ht="1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2:17" ht="1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2:17" ht="1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2:17" ht="1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2:17" ht="1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2:17" ht="1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2:17" ht="1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2:17" ht="1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2:17" ht="1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3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:I32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6" ht="15">
      <c r="A1" s="89" t="s">
        <v>656</v>
      </c>
      <c r="B1" s="90"/>
      <c r="C1" s="90"/>
      <c r="D1" s="90"/>
      <c r="E1" s="90"/>
      <c r="F1" s="90"/>
    </row>
    <row r="2" spans="1:9" ht="30.75" customHeight="1">
      <c r="A2" s="388" t="s">
        <v>548</v>
      </c>
      <c r="B2" s="389"/>
      <c r="C2" s="389"/>
      <c r="D2" s="389"/>
      <c r="E2" s="389"/>
      <c r="F2" s="389"/>
      <c r="G2" s="389"/>
      <c r="H2" s="389"/>
      <c r="I2" s="389"/>
    </row>
    <row r="3" spans="1:9" ht="23.25" customHeight="1">
      <c r="A3" s="386" t="s">
        <v>2</v>
      </c>
      <c r="B3" s="387"/>
      <c r="C3" s="387"/>
      <c r="D3" s="387"/>
      <c r="E3" s="387"/>
      <c r="F3" s="387"/>
      <c r="G3" s="387"/>
      <c r="H3" s="387"/>
      <c r="I3" s="387"/>
    </row>
    <row r="5" ht="15">
      <c r="A5" s="3" t="s">
        <v>631</v>
      </c>
    </row>
    <row r="6" spans="1:9" ht="36.75">
      <c r="A6" s="95" t="s">
        <v>21</v>
      </c>
      <c r="B6" s="96" t="s">
        <v>22</v>
      </c>
      <c r="C6" s="96" t="s">
        <v>23</v>
      </c>
      <c r="D6" s="96" t="s">
        <v>31</v>
      </c>
      <c r="E6" s="96" t="s">
        <v>24</v>
      </c>
      <c r="F6" s="96" t="s">
        <v>32</v>
      </c>
      <c r="G6" s="96" t="s">
        <v>33</v>
      </c>
      <c r="H6" s="96" t="s">
        <v>34</v>
      </c>
      <c r="I6" s="103" t="s">
        <v>25</v>
      </c>
    </row>
    <row r="7" spans="1:9" ht="15.75">
      <c r="A7" s="97"/>
      <c r="B7" s="97"/>
      <c r="C7" s="98"/>
      <c r="D7" s="98"/>
      <c r="E7" s="98"/>
      <c r="F7" s="98"/>
      <c r="G7" s="98"/>
      <c r="H7" s="98"/>
      <c r="I7" s="98"/>
    </row>
    <row r="8" spans="1:9" ht="15.75">
      <c r="A8" s="97"/>
      <c r="B8" s="97"/>
      <c r="C8" s="98"/>
      <c r="D8" s="98"/>
      <c r="E8" s="98"/>
      <c r="F8" s="98"/>
      <c r="G8" s="98"/>
      <c r="H8" s="98"/>
      <c r="I8" s="98"/>
    </row>
    <row r="9" spans="1:9" ht="15.75">
      <c r="A9" s="97"/>
      <c r="B9" s="97"/>
      <c r="C9" s="98"/>
      <c r="D9" s="98"/>
      <c r="E9" s="98"/>
      <c r="F9" s="98"/>
      <c r="G9" s="98"/>
      <c r="H9" s="98"/>
      <c r="I9" s="98"/>
    </row>
    <row r="10" spans="1:9" ht="15.75">
      <c r="A10" s="97"/>
      <c r="B10" s="97"/>
      <c r="C10" s="98"/>
      <c r="D10" s="98"/>
      <c r="E10" s="98"/>
      <c r="F10" s="98"/>
      <c r="G10" s="98"/>
      <c r="H10" s="98"/>
      <c r="I10" s="98"/>
    </row>
    <row r="11" spans="1:9" ht="15">
      <c r="A11" s="99" t="s">
        <v>26</v>
      </c>
      <c r="B11" s="99"/>
      <c r="C11" s="100"/>
      <c r="D11" s="100"/>
      <c r="E11" s="100"/>
      <c r="F11" s="100"/>
      <c r="G11" s="100"/>
      <c r="H11" s="100"/>
      <c r="I11" s="100"/>
    </row>
    <row r="12" spans="1:9" ht="15.75">
      <c r="A12" s="97"/>
      <c r="B12" s="97"/>
      <c r="C12" s="98"/>
      <c r="D12" s="98"/>
      <c r="E12" s="98"/>
      <c r="F12" s="98"/>
      <c r="G12" s="98"/>
      <c r="H12" s="98"/>
      <c r="I12" s="98"/>
    </row>
    <row r="13" spans="1:9" ht="15.75">
      <c r="A13" s="97"/>
      <c r="B13" s="97"/>
      <c r="C13" s="98"/>
      <c r="D13" s="98"/>
      <c r="E13" s="98"/>
      <c r="F13" s="98"/>
      <c r="G13" s="98"/>
      <c r="H13" s="98"/>
      <c r="I13" s="98"/>
    </row>
    <row r="14" spans="1:9" ht="15.75">
      <c r="A14" s="97"/>
      <c r="B14" s="97"/>
      <c r="C14" s="98"/>
      <c r="D14" s="98"/>
      <c r="E14" s="98"/>
      <c r="F14" s="98"/>
      <c r="G14" s="98"/>
      <c r="H14" s="98"/>
      <c r="I14" s="98"/>
    </row>
    <row r="15" spans="1:9" ht="15.75">
      <c r="A15" s="97"/>
      <c r="B15" s="97"/>
      <c r="C15" s="98"/>
      <c r="D15" s="98"/>
      <c r="E15" s="98"/>
      <c r="F15" s="98"/>
      <c r="G15" s="98"/>
      <c r="H15" s="98"/>
      <c r="I15" s="98"/>
    </row>
    <row r="16" spans="1:9" ht="15">
      <c r="A16" s="99" t="s">
        <v>27</v>
      </c>
      <c r="B16" s="99"/>
      <c r="C16" s="100"/>
      <c r="D16" s="100"/>
      <c r="E16" s="100"/>
      <c r="F16" s="100"/>
      <c r="G16" s="100"/>
      <c r="H16" s="100"/>
      <c r="I16" s="100"/>
    </row>
    <row r="17" spans="1:9" ht="15.75">
      <c r="A17" s="97"/>
      <c r="B17" s="97"/>
      <c r="C17" s="98"/>
      <c r="D17" s="98"/>
      <c r="E17" s="98"/>
      <c r="F17" s="98"/>
      <c r="G17" s="98"/>
      <c r="H17" s="98"/>
      <c r="I17" s="98"/>
    </row>
    <row r="18" spans="1:9" ht="15.75">
      <c r="A18" s="97"/>
      <c r="B18" s="97"/>
      <c r="C18" s="98"/>
      <c r="D18" s="98"/>
      <c r="E18" s="98"/>
      <c r="F18" s="98"/>
      <c r="G18" s="98"/>
      <c r="H18" s="98"/>
      <c r="I18" s="98"/>
    </row>
    <row r="19" spans="1:9" ht="15.75">
      <c r="A19" s="97"/>
      <c r="B19" s="97"/>
      <c r="C19" s="98"/>
      <c r="D19" s="98"/>
      <c r="E19" s="98"/>
      <c r="F19" s="98"/>
      <c r="G19" s="98"/>
      <c r="H19" s="98"/>
      <c r="I19" s="98"/>
    </row>
    <row r="20" spans="1:9" ht="15.75">
      <c r="A20" s="97"/>
      <c r="B20" s="97"/>
      <c r="C20" s="98"/>
      <c r="D20" s="98"/>
      <c r="E20" s="98"/>
      <c r="F20" s="98"/>
      <c r="G20" s="98"/>
      <c r="H20" s="98"/>
      <c r="I20" s="98"/>
    </row>
    <row r="21" spans="1:9" ht="15">
      <c r="A21" s="99" t="s">
        <v>28</v>
      </c>
      <c r="B21" s="99"/>
      <c r="C21" s="100"/>
      <c r="D21" s="100"/>
      <c r="E21" s="100"/>
      <c r="F21" s="100"/>
      <c r="G21" s="100"/>
      <c r="H21" s="100"/>
      <c r="I21" s="100"/>
    </row>
    <row r="22" spans="1:9" ht="15.75">
      <c r="A22" s="97"/>
      <c r="B22" s="97"/>
      <c r="C22" s="98"/>
      <c r="D22" s="98"/>
      <c r="E22" s="98"/>
      <c r="F22" s="98"/>
      <c r="G22" s="98"/>
      <c r="H22" s="98"/>
      <c r="I22" s="98"/>
    </row>
    <row r="23" spans="1:9" ht="15.75">
      <c r="A23" s="97"/>
      <c r="B23" s="97"/>
      <c r="C23" s="98"/>
      <c r="D23" s="98"/>
      <c r="E23" s="98"/>
      <c r="F23" s="98"/>
      <c r="G23" s="98"/>
      <c r="H23" s="98"/>
      <c r="I23" s="98"/>
    </row>
    <row r="24" spans="1:9" ht="15.75">
      <c r="A24" s="97"/>
      <c r="B24" s="97"/>
      <c r="C24" s="98"/>
      <c r="D24" s="98"/>
      <c r="E24" s="98"/>
      <c r="F24" s="98"/>
      <c r="G24" s="98"/>
      <c r="H24" s="98"/>
      <c r="I24" s="98"/>
    </row>
    <row r="25" spans="1:9" ht="15.75">
      <c r="A25" s="97"/>
      <c r="B25" s="97"/>
      <c r="C25" s="98"/>
      <c r="D25" s="98"/>
      <c r="E25" s="98"/>
      <c r="F25" s="98"/>
      <c r="G25" s="98"/>
      <c r="H25" s="98"/>
      <c r="I25" s="98"/>
    </row>
    <row r="26" spans="1:9" ht="15">
      <c r="A26" s="99" t="s">
        <v>29</v>
      </c>
      <c r="B26" s="99"/>
      <c r="C26" s="100"/>
      <c r="D26" s="100"/>
      <c r="E26" s="100"/>
      <c r="F26" s="100"/>
      <c r="G26" s="100"/>
      <c r="H26" s="100"/>
      <c r="I26" s="100"/>
    </row>
    <row r="27" spans="1:9" ht="15">
      <c r="A27" s="99"/>
      <c r="B27" s="99"/>
      <c r="C27" s="100"/>
      <c r="D27" s="100"/>
      <c r="E27" s="100"/>
      <c r="F27" s="100"/>
      <c r="G27" s="100"/>
      <c r="H27" s="100"/>
      <c r="I27" s="100"/>
    </row>
    <row r="28" spans="1:9" ht="15">
      <c r="A28" s="99"/>
      <c r="B28" s="99"/>
      <c r="C28" s="100"/>
      <c r="D28" s="100"/>
      <c r="E28" s="100"/>
      <c r="F28" s="100"/>
      <c r="G28" s="100"/>
      <c r="H28" s="100"/>
      <c r="I28" s="100"/>
    </row>
    <row r="29" spans="1:9" ht="15">
      <c r="A29" s="99"/>
      <c r="B29" s="99"/>
      <c r="C29" s="100"/>
      <c r="D29" s="100"/>
      <c r="E29" s="100"/>
      <c r="F29" s="100"/>
      <c r="G29" s="100"/>
      <c r="H29" s="100"/>
      <c r="I29" s="100"/>
    </row>
    <row r="30" spans="1:9" ht="15">
      <c r="A30" s="99"/>
      <c r="B30" s="99"/>
      <c r="C30" s="100"/>
      <c r="D30" s="100"/>
      <c r="E30" s="100"/>
      <c r="F30" s="100"/>
      <c r="G30" s="100"/>
      <c r="H30" s="100"/>
      <c r="I30" s="100"/>
    </row>
    <row r="31" spans="1:9" ht="16.5">
      <c r="A31" s="101" t="s">
        <v>30</v>
      </c>
      <c r="B31" s="97"/>
      <c r="C31" s="102"/>
      <c r="D31" s="102"/>
      <c r="E31" s="102"/>
      <c r="F31" s="102"/>
      <c r="G31" s="102"/>
      <c r="H31" s="102"/>
      <c r="I31" s="102"/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">
      <selection activeCell="D3" sqref="D1:D16384"/>
    </sheetView>
  </sheetViews>
  <sheetFormatPr defaultColWidth="9.140625" defaultRowHeight="15"/>
  <cols>
    <col min="1" max="1" width="101.28125" style="0" customWidth="1"/>
    <col min="3" max="3" width="18.140625" style="0" customWidth="1"/>
    <col min="4" max="4" width="13.57421875" style="0" customWidth="1"/>
    <col min="5" max="5" width="12.140625" style="0" customWidth="1"/>
  </cols>
  <sheetData>
    <row r="1" spans="1:5" ht="27" customHeight="1">
      <c r="A1" s="388" t="s">
        <v>548</v>
      </c>
      <c r="B1" s="389"/>
      <c r="C1" s="389"/>
      <c r="D1" s="389"/>
      <c r="E1" s="389"/>
    </row>
    <row r="2" spans="1:5" ht="22.5" customHeight="1">
      <c r="A2" s="386" t="s">
        <v>3</v>
      </c>
      <c r="B2" s="387"/>
      <c r="C2" s="387"/>
      <c r="D2" s="387"/>
      <c r="E2" s="387"/>
    </row>
    <row r="3" ht="18">
      <c r="A3" s="82"/>
    </row>
    <row r="4" ht="15">
      <c r="A4" s="3" t="s">
        <v>631</v>
      </c>
    </row>
    <row r="5" spans="1:5" ht="31.5" customHeight="1">
      <c r="A5" s="83" t="s">
        <v>69</v>
      </c>
      <c r="B5" s="84" t="s">
        <v>70</v>
      </c>
      <c r="C5" s="69" t="s">
        <v>668</v>
      </c>
      <c r="D5" s="69" t="s">
        <v>669</v>
      </c>
      <c r="E5" s="69" t="s">
        <v>670</v>
      </c>
    </row>
    <row r="6" spans="1:5" ht="15" customHeight="1">
      <c r="A6" s="85"/>
      <c r="B6" s="40"/>
      <c r="C6" s="40"/>
      <c r="D6" s="40"/>
      <c r="E6" s="40"/>
    </row>
    <row r="7" spans="1:5" ht="15" customHeight="1">
      <c r="A7" s="85"/>
      <c r="B7" s="40"/>
      <c r="C7" s="40"/>
      <c r="D7" s="40"/>
      <c r="E7" s="40"/>
    </row>
    <row r="8" spans="1:5" ht="15" customHeight="1">
      <c r="A8" s="85"/>
      <c r="B8" s="40"/>
      <c r="C8" s="40"/>
      <c r="D8" s="40"/>
      <c r="E8" s="40"/>
    </row>
    <row r="9" spans="1:5" ht="15" customHeight="1">
      <c r="A9" s="40"/>
      <c r="B9" s="40"/>
      <c r="C9" s="40"/>
      <c r="D9" s="40"/>
      <c r="E9" s="40"/>
    </row>
    <row r="10" spans="1:5" ht="15" customHeight="1">
      <c r="A10" s="86" t="s">
        <v>661</v>
      </c>
      <c r="B10" s="49" t="s">
        <v>307</v>
      </c>
      <c r="C10" s="40"/>
      <c r="D10" s="40"/>
      <c r="E10" s="40"/>
    </row>
    <row r="11" spans="1:5" ht="15" customHeight="1">
      <c r="A11" s="86"/>
      <c r="B11" s="40"/>
      <c r="C11" s="40"/>
      <c r="D11" s="40"/>
      <c r="E11" s="40"/>
    </row>
    <row r="12" spans="1:5" ht="15" customHeight="1">
      <c r="A12" s="86"/>
      <c r="B12" s="40"/>
      <c r="C12" s="40"/>
      <c r="D12" s="40"/>
      <c r="E12" s="40"/>
    </row>
    <row r="13" spans="1:5" ht="15" customHeight="1">
      <c r="A13" s="87"/>
      <c r="B13" s="40"/>
      <c r="C13" s="40"/>
      <c r="D13" s="40"/>
      <c r="E13" s="40"/>
    </row>
    <row r="14" spans="1:5" ht="15" customHeight="1">
      <c r="A14" s="87"/>
      <c r="B14" s="40"/>
      <c r="C14" s="40"/>
      <c r="D14" s="40"/>
      <c r="E14" s="40"/>
    </row>
    <row r="15" spans="1:5" ht="15" customHeight="1">
      <c r="A15" s="86" t="s">
        <v>662</v>
      </c>
      <c r="B15" s="37" t="s">
        <v>331</v>
      </c>
      <c r="C15" s="40"/>
      <c r="D15" s="40"/>
      <c r="E15" s="40"/>
    </row>
    <row r="16" spans="1:5" ht="15" customHeight="1">
      <c r="A16" s="74" t="s">
        <v>525</v>
      </c>
      <c r="B16" s="74" t="s">
        <v>283</v>
      </c>
      <c r="C16" s="40"/>
      <c r="D16" s="40"/>
      <c r="E16" s="40"/>
    </row>
    <row r="17" spans="1:5" ht="15" customHeight="1">
      <c r="A17" s="74" t="s">
        <v>526</v>
      </c>
      <c r="B17" s="74" t="s">
        <v>283</v>
      </c>
      <c r="C17" s="40"/>
      <c r="D17" s="40"/>
      <c r="E17" s="40"/>
    </row>
    <row r="18" spans="1:5" ht="15" customHeight="1">
      <c r="A18" s="74" t="s">
        <v>527</v>
      </c>
      <c r="B18" s="74" t="s">
        <v>283</v>
      </c>
      <c r="C18" s="40"/>
      <c r="D18" s="40"/>
      <c r="E18" s="40"/>
    </row>
    <row r="19" spans="1:5" ht="15" customHeight="1">
      <c r="A19" s="74" t="s">
        <v>528</v>
      </c>
      <c r="B19" s="74" t="s">
        <v>283</v>
      </c>
      <c r="C19" s="40"/>
      <c r="D19" s="40"/>
      <c r="E19" s="40"/>
    </row>
    <row r="20" spans="1:5" ht="15" customHeight="1">
      <c r="A20" s="74" t="s">
        <v>478</v>
      </c>
      <c r="B20" s="88" t="s">
        <v>290</v>
      </c>
      <c r="C20" s="40"/>
      <c r="D20" s="40"/>
      <c r="E20" s="40"/>
    </row>
    <row r="21" spans="1:5" ht="15" customHeight="1">
      <c r="A21" s="74" t="s">
        <v>476</v>
      </c>
      <c r="B21" s="88" t="s">
        <v>284</v>
      </c>
      <c r="C21" s="40"/>
      <c r="D21" s="40"/>
      <c r="E21" s="40"/>
    </row>
    <row r="22" spans="1:5" ht="15" customHeight="1">
      <c r="A22" s="87"/>
      <c r="B22" s="40"/>
      <c r="C22" s="40"/>
      <c r="D22" s="40"/>
      <c r="E22" s="40"/>
    </row>
    <row r="23" spans="1:5" ht="15" customHeight="1">
      <c r="A23" s="86" t="s">
        <v>663</v>
      </c>
      <c r="B23" s="41" t="s">
        <v>666</v>
      </c>
      <c r="C23" s="40"/>
      <c r="D23" s="40"/>
      <c r="E23" s="40"/>
    </row>
    <row r="24" spans="1:5" ht="15" customHeight="1">
      <c r="A24" s="86"/>
      <c r="B24" s="40" t="s">
        <v>303</v>
      </c>
      <c r="C24" s="40"/>
      <c r="D24" s="40"/>
      <c r="E24" s="40"/>
    </row>
    <row r="25" spans="1:5" ht="15" customHeight="1">
      <c r="A25" s="86"/>
      <c r="B25" s="40" t="s">
        <v>323</v>
      </c>
      <c r="C25" s="40"/>
      <c r="D25" s="40"/>
      <c r="E25" s="40"/>
    </row>
    <row r="26" spans="1:5" ht="15" customHeight="1">
      <c r="A26" s="87"/>
      <c r="B26" s="40"/>
      <c r="C26" s="40"/>
      <c r="D26" s="40"/>
      <c r="E26" s="40"/>
    </row>
    <row r="27" spans="1:5" ht="15" customHeight="1">
      <c r="A27" s="87"/>
      <c r="B27" s="40"/>
      <c r="C27" s="40"/>
      <c r="D27" s="40"/>
      <c r="E27" s="40"/>
    </row>
    <row r="28" spans="1:5" ht="15" customHeight="1">
      <c r="A28" s="86" t="s">
        <v>664</v>
      </c>
      <c r="B28" s="41" t="s">
        <v>667</v>
      </c>
      <c r="C28" s="40"/>
      <c r="D28" s="40"/>
      <c r="E28" s="40"/>
    </row>
    <row r="29" spans="1:5" ht="15" customHeight="1">
      <c r="A29" s="86"/>
      <c r="B29" s="40"/>
      <c r="C29" s="40"/>
      <c r="D29" s="40"/>
      <c r="E29" s="40"/>
    </row>
    <row r="30" spans="1:5" ht="15" customHeight="1">
      <c r="A30" s="86"/>
      <c r="B30" s="40"/>
      <c r="C30" s="40"/>
      <c r="D30" s="40"/>
      <c r="E30" s="40"/>
    </row>
    <row r="31" spans="1:5" ht="15" customHeight="1">
      <c r="A31" s="87"/>
      <c r="B31" s="40"/>
      <c r="C31" s="40"/>
      <c r="D31" s="40"/>
      <c r="E31" s="40"/>
    </row>
    <row r="32" spans="1:5" ht="15" customHeight="1">
      <c r="A32" s="87"/>
      <c r="B32" s="40"/>
      <c r="C32" s="40"/>
      <c r="D32" s="40"/>
      <c r="E32" s="40"/>
    </row>
    <row r="33" spans="1:5" ht="15" customHeight="1">
      <c r="A33" s="86" t="s">
        <v>665</v>
      </c>
      <c r="B33" s="41"/>
      <c r="C33" s="40"/>
      <c r="D33" s="40"/>
      <c r="E33" s="40"/>
    </row>
    <row r="34" ht="15" customHeight="1"/>
    <row r="35" ht="15" customHeight="1"/>
    <row r="36" ht="15" customHeight="1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7" ht="15">
      <c r="A1" s="89"/>
      <c r="B1" s="90"/>
      <c r="C1" s="90"/>
      <c r="D1" s="90"/>
      <c r="E1" s="90"/>
      <c r="F1" s="90"/>
      <c r="G1" s="90"/>
    </row>
    <row r="2" spans="1:10" ht="30" customHeight="1">
      <c r="A2" s="388" t="s">
        <v>548</v>
      </c>
      <c r="B2" s="389"/>
      <c r="C2" s="389"/>
      <c r="D2" s="389"/>
      <c r="E2" s="389"/>
      <c r="F2" s="389"/>
      <c r="G2" s="389"/>
      <c r="H2" s="389"/>
      <c r="I2" s="389"/>
      <c r="J2" s="389"/>
    </row>
    <row r="3" spans="1:9" ht="43.5" customHeight="1">
      <c r="A3" s="386" t="s">
        <v>660</v>
      </c>
      <c r="B3" s="386"/>
      <c r="C3" s="386"/>
      <c r="D3" s="386"/>
      <c r="E3" s="386"/>
      <c r="F3" s="386"/>
      <c r="G3" s="386"/>
      <c r="H3" s="386"/>
      <c r="I3" s="386"/>
    </row>
    <row r="5" ht="26.25">
      <c r="A5" s="77" t="s">
        <v>44</v>
      </c>
    </row>
    <row r="6" ht="26.25">
      <c r="A6" s="78" t="s">
        <v>657</v>
      </c>
    </row>
    <row r="7" ht="15">
      <c r="A7" s="78" t="s">
        <v>658</v>
      </c>
    </row>
    <row r="8" ht="15">
      <c r="A8" s="79" t="s">
        <v>659</v>
      </c>
    </row>
    <row r="10" ht="15.75">
      <c r="A10" s="104" t="s">
        <v>35</v>
      </c>
    </row>
    <row r="11" ht="15.75">
      <c r="A11" s="104" t="s">
        <v>36</v>
      </c>
    </row>
    <row r="12" ht="15.75">
      <c r="A12" s="105" t="s">
        <v>37</v>
      </c>
    </row>
    <row r="13" ht="15.75">
      <c r="A13" s="105" t="s">
        <v>38</v>
      </c>
    </row>
    <row r="14" spans="1:4" ht="15.75">
      <c r="A14" s="105" t="s">
        <v>39</v>
      </c>
      <c r="D14" t="s">
        <v>671</v>
      </c>
    </row>
    <row r="15" ht="15.75">
      <c r="A15" s="105" t="s">
        <v>40</v>
      </c>
    </row>
    <row r="16" ht="15.75">
      <c r="A16" s="105" t="s">
        <v>41</v>
      </c>
    </row>
    <row r="17" ht="15.75">
      <c r="A17" s="105" t="s">
        <v>42</v>
      </c>
    </row>
    <row r="18" ht="15.75">
      <c r="A18" s="105"/>
    </row>
    <row r="19" ht="15">
      <c r="A19" s="3" t="s">
        <v>633</v>
      </c>
    </row>
    <row r="20" spans="1:10" ht="78.75" customHeight="1">
      <c r="A20" s="1" t="s">
        <v>69</v>
      </c>
      <c r="B20" s="2" t="s">
        <v>70</v>
      </c>
      <c r="C20" s="57" t="s">
        <v>45</v>
      </c>
      <c r="D20" s="57" t="s">
        <v>46</v>
      </c>
      <c r="E20" s="57" t="s">
        <v>47</v>
      </c>
      <c r="F20" s="57" t="s">
        <v>48</v>
      </c>
      <c r="G20" s="57" t="s">
        <v>611</v>
      </c>
      <c r="H20" s="57" t="s">
        <v>612</v>
      </c>
      <c r="I20" s="57" t="s">
        <v>613</v>
      </c>
      <c r="J20" s="57" t="s">
        <v>49</v>
      </c>
    </row>
    <row r="21" spans="1:10" ht="15">
      <c r="A21" s="20" t="s">
        <v>495</v>
      </c>
      <c r="B21" s="4" t="s">
        <v>335</v>
      </c>
      <c r="C21" s="40"/>
      <c r="D21" s="40"/>
      <c r="E21" s="61"/>
      <c r="F21" s="61"/>
      <c r="G21" s="40"/>
      <c r="H21" s="40"/>
      <c r="I21" s="40"/>
      <c r="J21" s="25"/>
    </row>
    <row r="22" spans="1:10" ht="15">
      <c r="A22" s="52" t="s">
        <v>208</v>
      </c>
      <c r="B22" s="52" t="s">
        <v>335</v>
      </c>
      <c r="C22" s="40"/>
      <c r="D22" s="40"/>
      <c r="E22" s="40"/>
      <c r="F22" s="40"/>
      <c r="G22" s="40"/>
      <c r="H22" s="40"/>
      <c r="I22" s="40"/>
      <c r="J22" s="25"/>
    </row>
    <row r="23" spans="1:10" ht="15">
      <c r="A23" s="11" t="s">
        <v>336</v>
      </c>
      <c r="B23" s="4" t="s">
        <v>337</v>
      </c>
      <c r="C23" s="40"/>
      <c r="D23" s="40"/>
      <c r="E23" s="40"/>
      <c r="F23" s="40"/>
      <c r="G23" s="40"/>
      <c r="H23" s="40"/>
      <c r="I23" s="40"/>
      <c r="J23" s="25"/>
    </row>
    <row r="24" spans="1:10" ht="15">
      <c r="A24" s="20" t="s">
        <v>544</v>
      </c>
      <c r="B24" s="4" t="s">
        <v>338</v>
      </c>
      <c r="C24" s="40"/>
      <c r="D24" s="40"/>
      <c r="E24" s="40"/>
      <c r="F24" s="40"/>
      <c r="G24" s="40"/>
      <c r="H24" s="40"/>
      <c r="I24" s="40"/>
      <c r="J24" s="25"/>
    </row>
    <row r="25" spans="1:10" ht="15">
      <c r="A25" s="52" t="s">
        <v>208</v>
      </c>
      <c r="B25" s="52" t="s">
        <v>338</v>
      </c>
      <c r="C25" s="40"/>
      <c r="D25" s="40"/>
      <c r="E25" s="40"/>
      <c r="F25" s="40"/>
      <c r="G25" s="40"/>
      <c r="H25" s="40"/>
      <c r="I25" s="40"/>
      <c r="J25" s="25"/>
    </row>
    <row r="26" spans="1:10" ht="15">
      <c r="A26" s="10" t="s">
        <v>515</v>
      </c>
      <c r="B26" s="6" t="s">
        <v>339</v>
      </c>
      <c r="C26" s="40"/>
      <c r="D26" s="40"/>
      <c r="E26" s="40"/>
      <c r="F26" s="40"/>
      <c r="G26" s="40"/>
      <c r="H26" s="40"/>
      <c r="I26" s="40"/>
      <c r="J26" s="25"/>
    </row>
    <row r="27" spans="1:10" ht="15">
      <c r="A27" s="11" t="s">
        <v>545</v>
      </c>
      <c r="B27" s="4" t="s">
        <v>340</v>
      </c>
      <c r="C27" s="40"/>
      <c r="D27" s="40"/>
      <c r="E27" s="40"/>
      <c r="F27" s="40"/>
      <c r="G27" s="40"/>
      <c r="H27" s="40"/>
      <c r="I27" s="40"/>
      <c r="J27" s="25"/>
    </row>
    <row r="28" spans="1:10" ht="15">
      <c r="A28" s="52" t="s">
        <v>216</v>
      </c>
      <c r="B28" s="52" t="s">
        <v>340</v>
      </c>
      <c r="C28" s="40"/>
      <c r="D28" s="40"/>
      <c r="E28" s="40"/>
      <c r="F28" s="40"/>
      <c r="G28" s="40"/>
      <c r="H28" s="40"/>
      <c r="I28" s="40"/>
      <c r="J28" s="25"/>
    </row>
    <row r="29" spans="1:10" ht="15">
      <c r="A29" s="20" t="s">
        <v>341</v>
      </c>
      <c r="B29" s="4" t="s">
        <v>342</v>
      </c>
      <c r="C29" s="40"/>
      <c r="D29" s="40"/>
      <c r="E29" s="40"/>
      <c r="F29" s="40"/>
      <c r="G29" s="40"/>
      <c r="H29" s="40"/>
      <c r="I29" s="40"/>
      <c r="J29" s="25"/>
    </row>
    <row r="30" spans="1:10" ht="15">
      <c r="A30" s="12" t="s">
        <v>546</v>
      </c>
      <c r="B30" s="4" t="s">
        <v>343</v>
      </c>
      <c r="C30" s="25"/>
      <c r="D30" s="25"/>
      <c r="E30" s="25"/>
      <c r="F30" s="25"/>
      <c r="G30" s="25"/>
      <c r="H30" s="25"/>
      <c r="I30" s="25"/>
      <c r="J30" s="25"/>
    </row>
    <row r="31" spans="1:10" ht="15">
      <c r="A31" s="52" t="s">
        <v>217</v>
      </c>
      <c r="B31" s="52" t="s">
        <v>343</v>
      </c>
      <c r="C31" s="25"/>
      <c r="D31" s="25"/>
      <c r="E31" s="25"/>
      <c r="F31" s="25"/>
      <c r="G31" s="25"/>
      <c r="H31" s="25"/>
      <c r="I31" s="25"/>
      <c r="J31" s="25"/>
    </row>
    <row r="32" spans="1:10" ht="15">
      <c r="A32" s="20" t="s">
        <v>344</v>
      </c>
      <c r="B32" s="4" t="s">
        <v>345</v>
      </c>
      <c r="C32" s="25"/>
      <c r="D32" s="25"/>
      <c r="E32" s="25"/>
      <c r="F32" s="25"/>
      <c r="G32" s="25"/>
      <c r="H32" s="25"/>
      <c r="I32" s="25"/>
      <c r="J32" s="25"/>
    </row>
    <row r="33" spans="1:10" ht="15">
      <c r="A33" s="21" t="s">
        <v>516</v>
      </c>
      <c r="B33" s="6" t="s">
        <v>346</v>
      </c>
      <c r="C33" s="25"/>
      <c r="D33" s="25"/>
      <c r="E33" s="25"/>
      <c r="F33" s="25"/>
      <c r="G33" s="25"/>
      <c r="H33" s="25"/>
      <c r="I33" s="25"/>
      <c r="J33" s="25"/>
    </row>
    <row r="34" spans="1:10" ht="15">
      <c r="A34" s="11" t="s">
        <v>361</v>
      </c>
      <c r="B34" s="4" t="s">
        <v>362</v>
      </c>
      <c r="C34" s="25"/>
      <c r="D34" s="25"/>
      <c r="E34" s="25"/>
      <c r="F34" s="25"/>
      <c r="G34" s="25"/>
      <c r="H34" s="25"/>
      <c r="I34" s="25"/>
      <c r="J34" s="25"/>
    </row>
    <row r="35" spans="1:10" ht="15">
      <c r="A35" s="12" t="s">
        <v>363</v>
      </c>
      <c r="B35" s="4" t="s">
        <v>364</v>
      </c>
      <c r="C35" s="25"/>
      <c r="D35" s="25"/>
      <c r="E35" s="25"/>
      <c r="F35" s="25"/>
      <c r="G35" s="25"/>
      <c r="H35" s="25"/>
      <c r="I35" s="25"/>
      <c r="J35" s="25"/>
    </row>
    <row r="36" spans="1:10" ht="15">
      <c r="A36" s="20" t="s">
        <v>365</v>
      </c>
      <c r="B36" s="4" t="s">
        <v>366</v>
      </c>
      <c r="C36" s="25"/>
      <c r="D36" s="25"/>
      <c r="E36" s="25"/>
      <c r="F36" s="25"/>
      <c r="G36" s="25"/>
      <c r="H36" s="25"/>
      <c r="I36" s="25"/>
      <c r="J36" s="25"/>
    </row>
    <row r="37" spans="1:10" ht="15">
      <c r="A37" s="20" t="s">
        <v>500</v>
      </c>
      <c r="B37" s="4" t="s">
        <v>367</v>
      </c>
      <c r="C37" s="25"/>
      <c r="D37" s="25"/>
      <c r="E37" s="25"/>
      <c r="F37" s="25"/>
      <c r="G37" s="25"/>
      <c r="H37" s="25"/>
      <c r="I37" s="25"/>
      <c r="J37" s="25"/>
    </row>
    <row r="38" spans="1:10" ht="15">
      <c r="A38" s="52" t="s">
        <v>242</v>
      </c>
      <c r="B38" s="52" t="s">
        <v>367</v>
      </c>
      <c r="C38" s="25"/>
      <c r="D38" s="25"/>
      <c r="E38" s="25"/>
      <c r="F38" s="25"/>
      <c r="G38" s="25"/>
      <c r="H38" s="25"/>
      <c r="I38" s="25"/>
      <c r="J38" s="25"/>
    </row>
    <row r="39" spans="1:10" ht="15">
      <c r="A39" s="52" t="s">
        <v>243</v>
      </c>
      <c r="B39" s="52" t="s">
        <v>367</v>
      </c>
      <c r="C39" s="25"/>
      <c r="D39" s="25"/>
      <c r="E39" s="25"/>
      <c r="F39" s="25"/>
      <c r="G39" s="25"/>
      <c r="H39" s="25"/>
      <c r="I39" s="25"/>
      <c r="J39" s="25"/>
    </row>
    <row r="40" spans="1:10" ht="15">
      <c r="A40" s="53" t="s">
        <v>244</v>
      </c>
      <c r="B40" s="53" t="s">
        <v>367</v>
      </c>
      <c r="C40" s="25"/>
      <c r="D40" s="25"/>
      <c r="E40" s="25"/>
      <c r="F40" s="25"/>
      <c r="G40" s="25"/>
      <c r="H40" s="25"/>
      <c r="I40" s="25"/>
      <c r="J40" s="25"/>
    </row>
    <row r="41" spans="1:10" ht="15">
      <c r="A41" s="54" t="s">
        <v>519</v>
      </c>
      <c r="B41" s="37" t="s">
        <v>368</v>
      </c>
      <c r="C41" s="25"/>
      <c r="D41" s="25"/>
      <c r="E41" s="25"/>
      <c r="F41" s="25"/>
      <c r="G41" s="25"/>
      <c r="H41" s="25"/>
      <c r="I41" s="25"/>
      <c r="J41" s="25"/>
    </row>
    <row r="42" spans="1:10" ht="15">
      <c r="A42" s="106"/>
      <c r="B42" s="107"/>
      <c r="C42" s="24"/>
      <c r="D42" s="24"/>
      <c r="E42" s="24"/>
      <c r="F42" s="24"/>
      <c r="G42" s="24"/>
      <c r="H42" s="24"/>
      <c r="I42" s="24"/>
      <c r="J42" s="24"/>
    </row>
    <row r="43" spans="1:10" ht="15">
      <c r="A43" s="106"/>
      <c r="B43" s="107"/>
      <c r="C43" s="24"/>
      <c r="D43" s="24"/>
      <c r="E43" s="24"/>
      <c r="F43" s="24"/>
      <c r="G43" s="24"/>
      <c r="H43" s="24"/>
      <c r="I43" s="24"/>
      <c r="J43" s="24"/>
    </row>
    <row r="44" spans="1:2" ht="15">
      <c r="A44" s="106"/>
      <c r="B44" s="107"/>
    </row>
    <row r="45" spans="1:6" ht="25.5">
      <c r="A45" s="1" t="s">
        <v>69</v>
      </c>
      <c r="B45" s="2" t="s">
        <v>70</v>
      </c>
      <c r="C45" s="57" t="s">
        <v>611</v>
      </c>
      <c r="D45" s="57" t="s">
        <v>612</v>
      </c>
      <c r="E45" s="57" t="s">
        <v>613</v>
      </c>
      <c r="F45" s="57" t="s">
        <v>49</v>
      </c>
    </row>
    <row r="46" spans="1:6" ht="15.75">
      <c r="A46" s="108" t="s">
        <v>43</v>
      </c>
      <c r="B46" s="37"/>
      <c r="C46" s="25"/>
      <c r="D46" s="25"/>
      <c r="E46" s="25"/>
      <c r="F46" s="25"/>
    </row>
    <row r="47" spans="1:6" ht="15.75">
      <c r="A47" s="109" t="s">
        <v>37</v>
      </c>
      <c r="B47" s="37"/>
      <c r="C47" s="25"/>
      <c r="D47" s="25"/>
      <c r="E47" s="25"/>
      <c r="F47" s="25"/>
    </row>
    <row r="48" spans="1:6" ht="31.5">
      <c r="A48" s="109" t="s">
        <v>38</v>
      </c>
      <c r="B48" s="37"/>
      <c r="C48" s="25"/>
      <c r="D48" s="25"/>
      <c r="E48" s="25"/>
      <c r="F48" s="25"/>
    </row>
    <row r="49" spans="1:6" ht="15.75">
      <c r="A49" s="109" t="s">
        <v>39</v>
      </c>
      <c r="B49" s="37"/>
      <c r="C49" s="25"/>
      <c r="D49" s="25"/>
      <c r="E49" s="25"/>
      <c r="F49" s="25"/>
    </row>
    <row r="50" spans="1:6" ht="31.5">
      <c r="A50" s="109" t="s">
        <v>40</v>
      </c>
      <c r="B50" s="37"/>
      <c r="C50" s="25"/>
      <c r="D50" s="25"/>
      <c r="E50" s="25"/>
      <c r="F50" s="25"/>
    </row>
    <row r="51" spans="1:6" ht="15.75">
      <c r="A51" s="109" t="s">
        <v>41</v>
      </c>
      <c r="B51" s="37"/>
      <c r="C51" s="25"/>
      <c r="D51" s="25"/>
      <c r="E51" s="25"/>
      <c r="F51" s="25"/>
    </row>
    <row r="52" spans="1:6" ht="15.75">
      <c r="A52" s="109" t="s">
        <v>42</v>
      </c>
      <c r="B52" s="37"/>
      <c r="C52" s="25"/>
      <c r="D52" s="25"/>
      <c r="E52" s="25"/>
      <c r="F52" s="25"/>
    </row>
    <row r="53" spans="1:6" ht="15">
      <c r="A53" s="54" t="s">
        <v>4</v>
      </c>
      <c r="B53" s="37"/>
      <c r="C53" s="25"/>
      <c r="D53" s="25"/>
      <c r="E53" s="25"/>
      <c r="F53" s="25"/>
    </row>
  </sheetData>
  <sheetProtection/>
  <mergeCells count="2">
    <mergeCell ref="A2:J2"/>
    <mergeCell ref="A3:I3"/>
  </mergeCells>
  <hyperlinks>
    <hyperlink ref="A33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2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98"/>
  <sheetViews>
    <sheetView zoomScale="85" zoomScaleNormal="85" zoomScalePageLayoutView="0" workbookViewId="0" topLeftCell="B1">
      <pane ySplit="5" topLeftCell="A67" activePane="bottomLeft" state="frozen"/>
      <selection pane="topLeft" activeCell="A1" sqref="A1"/>
      <selection pane="bottomLeft" activeCell="J4" sqref="J4"/>
    </sheetView>
  </sheetViews>
  <sheetFormatPr defaultColWidth="9.140625" defaultRowHeight="15"/>
  <cols>
    <col min="1" max="1" width="4.421875" style="117" customWidth="1"/>
    <col min="2" max="2" width="69.421875" style="117" customWidth="1"/>
    <col min="3" max="3" width="7.8515625" style="117" customWidth="1"/>
    <col min="4" max="4" width="10.57421875" style="117" customWidth="1"/>
    <col min="5" max="6" width="10.00390625" style="117" customWidth="1"/>
    <col min="7" max="8" width="9.8515625" style="117" customWidth="1"/>
    <col min="9" max="9" width="9.28125" style="117" customWidth="1"/>
    <col min="10" max="10" width="11.00390625" style="117" customWidth="1"/>
    <col min="11" max="11" width="10.28125" style="117" customWidth="1"/>
    <col min="12" max="12" width="10.140625" style="117" customWidth="1"/>
    <col min="13" max="13" width="10.00390625" style="117" customWidth="1"/>
    <col min="14" max="14" width="9.7109375" style="117" customWidth="1"/>
    <col min="15" max="16" width="9.28125" style="117" customWidth="1"/>
    <col min="17" max="16384" width="9.140625" style="117" customWidth="1"/>
  </cols>
  <sheetData>
    <row r="1" spans="2:15" s="216" customFormat="1" ht="24" customHeight="1">
      <c r="B1" s="348" t="s">
        <v>1029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1"/>
    </row>
    <row r="2" spans="2:17" s="216" customFormat="1" ht="24" customHeight="1">
      <c r="B2" s="348" t="s">
        <v>945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1"/>
      <c r="Q2" s="227"/>
    </row>
    <row r="3" spans="2:17" ht="24" customHeight="1">
      <c r="B3" s="204"/>
      <c r="C3" s="217"/>
      <c r="D3" s="217"/>
      <c r="E3" s="217"/>
      <c r="F3" s="217"/>
      <c r="G3" s="217"/>
      <c r="H3" s="217"/>
      <c r="I3" s="217"/>
      <c r="J3" s="352" t="s">
        <v>1042</v>
      </c>
      <c r="K3" s="352"/>
      <c r="L3" s="352"/>
      <c r="M3" s="352"/>
      <c r="N3" s="352"/>
      <c r="O3" s="352"/>
      <c r="P3" s="352"/>
      <c r="Q3" s="228"/>
    </row>
    <row r="4" spans="1:16" ht="18.75">
      <c r="A4" s="124"/>
      <c r="B4" s="249" t="s">
        <v>721</v>
      </c>
      <c r="C4" s="309" t="s">
        <v>722</v>
      </c>
      <c r="D4" s="250" t="s">
        <v>723</v>
      </c>
      <c r="E4" s="250" t="s">
        <v>724</v>
      </c>
      <c r="F4" s="250" t="s">
        <v>720</v>
      </c>
      <c r="G4" s="250" t="s">
        <v>725</v>
      </c>
      <c r="H4" s="250" t="s">
        <v>899</v>
      </c>
      <c r="I4" s="250" t="s">
        <v>900</v>
      </c>
      <c r="J4" s="250" t="s">
        <v>901</v>
      </c>
      <c r="K4" s="250" t="s">
        <v>902</v>
      </c>
      <c r="L4" s="250" t="s">
        <v>903</v>
      </c>
      <c r="M4" s="250" t="s">
        <v>904</v>
      </c>
      <c r="N4" s="250" t="s">
        <v>905</v>
      </c>
      <c r="O4" s="123" t="s">
        <v>906</v>
      </c>
      <c r="P4" s="123" t="s">
        <v>979</v>
      </c>
    </row>
    <row r="5" spans="1:16" s="219" customFormat="1" ht="63.75">
      <c r="A5" s="251"/>
      <c r="B5" s="252" t="s">
        <v>69</v>
      </c>
      <c r="C5" s="253" t="s">
        <v>19</v>
      </c>
      <c r="D5" s="229" t="s">
        <v>907</v>
      </c>
      <c r="E5" s="229" t="s">
        <v>908</v>
      </c>
      <c r="F5" s="229" t="s">
        <v>909</v>
      </c>
      <c r="G5" s="229" t="s">
        <v>910</v>
      </c>
      <c r="H5" s="229" t="s">
        <v>978</v>
      </c>
      <c r="I5" s="229" t="s">
        <v>911</v>
      </c>
      <c r="J5" s="229" t="s">
        <v>1018</v>
      </c>
      <c r="K5" s="229" t="s">
        <v>1019</v>
      </c>
      <c r="L5" s="229" t="s">
        <v>1020</v>
      </c>
      <c r="M5" s="229" t="s">
        <v>915</v>
      </c>
      <c r="N5" s="229" t="s">
        <v>916</v>
      </c>
      <c r="O5" s="229" t="s">
        <v>917</v>
      </c>
      <c r="P5" s="254" t="s">
        <v>726</v>
      </c>
    </row>
    <row r="6" spans="1:16" s="324" customFormat="1" ht="15" customHeight="1">
      <c r="A6" s="231" t="s">
        <v>674</v>
      </c>
      <c r="B6" s="255" t="s">
        <v>249</v>
      </c>
      <c r="C6" s="310" t="s">
        <v>250</v>
      </c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3"/>
    </row>
    <row r="7" spans="1:16" s="324" customFormat="1" ht="15" customHeight="1">
      <c r="A7" s="231" t="s">
        <v>675</v>
      </c>
      <c r="B7" s="258" t="s">
        <v>251</v>
      </c>
      <c r="C7" s="310" t="s">
        <v>252</v>
      </c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3"/>
    </row>
    <row r="8" spans="1:16" s="324" customFormat="1" ht="15" customHeight="1">
      <c r="A8" s="231" t="s">
        <v>676</v>
      </c>
      <c r="B8" s="258" t="s">
        <v>253</v>
      </c>
      <c r="C8" s="310" t="s">
        <v>254</v>
      </c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3"/>
    </row>
    <row r="9" spans="1:16" s="324" customFormat="1" ht="15" customHeight="1">
      <c r="A9" s="231" t="s">
        <v>677</v>
      </c>
      <c r="B9" s="258" t="s">
        <v>255</v>
      </c>
      <c r="C9" s="310" t="s">
        <v>256</v>
      </c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3"/>
    </row>
    <row r="10" spans="1:16" s="324" customFormat="1" ht="15" customHeight="1">
      <c r="A10" s="231" t="s">
        <v>678</v>
      </c>
      <c r="B10" s="258" t="s">
        <v>257</v>
      </c>
      <c r="C10" s="310" t="s">
        <v>258</v>
      </c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3"/>
    </row>
    <row r="11" spans="1:16" s="324" customFormat="1" ht="15" customHeight="1">
      <c r="A11" s="231" t="s">
        <v>679</v>
      </c>
      <c r="B11" s="258" t="s">
        <v>259</v>
      </c>
      <c r="C11" s="310" t="s">
        <v>260</v>
      </c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3"/>
    </row>
    <row r="12" spans="1:16" s="324" customFormat="1" ht="15" customHeight="1">
      <c r="A12" s="231" t="s">
        <v>680</v>
      </c>
      <c r="B12" s="259" t="s">
        <v>504</v>
      </c>
      <c r="C12" s="311" t="s">
        <v>261</v>
      </c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3"/>
    </row>
    <row r="13" spans="1:16" s="324" customFormat="1" ht="15" customHeight="1">
      <c r="A13" s="231" t="s">
        <v>681</v>
      </c>
      <c r="B13" s="258" t="s">
        <v>262</v>
      </c>
      <c r="C13" s="310" t="s">
        <v>263</v>
      </c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3"/>
    </row>
    <row r="14" spans="1:16" s="324" customFormat="1" ht="15" customHeight="1">
      <c r="A14" s="231" t="s">
        <v>682</v>
      </c>
      <c r="B14" s="258" t="s">
        <v>1015</v>
      </c>
      <c r="C14" s="310" t="s">
        <v>265</v>
      </c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3"/>
    </row>
    <row r="15" spans="1:16" s="324" customFormat="1" ht="15" customHeight="1">
      <c r="A15" s="231" t="s">
        <v>683</v>
      </c>
      <c r="B15" s="258" t="s">
        <v>1016</v>
      </c>
      <c r="C15" s="310" t="s">
        <v>266</v>
      </c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3"/>
    </row>
    <row r="16" spans="1:16" s="324" customFormat="1" ht="15" customHeight="1">
      <c r="A16" s="231" t="s">
        <v>684</v>
      </c>
      <c r="B16" s="258" t="s">
        <v>1017</v>
      </c>
      <c r="C16" s="310" t="s">
        <v>267</v>
      </c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3"/>
    </row>
    <row r="17" spans="1:16" s="324" customFormat="1" ht="15" customHeight="1" hidden="1">
      <c r="A17" s="231" t="s">
        <v>685</v>
      </c>
      <c r="B17" s="258" t="s">
        <v>946</v>
      </c>
      <c r="C17" s="310" t="s">
        <v>947</v>
      </c>
      <c r="D17" s="321"/>
      <c r="E17" s="321"/>
      <c r="F17" s="321"/>
      <c r="G17" s="321"/>
      <c r="H17" s="321"/>
      <c r="I17" s="321"/>
      <c r="J17" s="321"/>
      <c r="K17" s="321"/>
      <c r="L17" s="321">
        <v>1341</v>
      </c>
      <c r="M17" s="321"/>
      <c r="N17" s="321" t="e">
        <f>SUM(E17,#REF!)</f>
        <v>#REF!</v>
      </c>
      <c r="O17" s="321">
        <v>1341</v>
      </c>
      <c r="P17" s="323" t="e">
        <f>O17/N17</f>
        <v>#REF!</v>
      </c>
    </row>
    <row r="18" spans="1:16" s="324" customFormat="1" ht="15" customHeight="1" hidden="1">
      <c r="A18" s="231" t="s">
        <v>686</v>
      </c>
      <c r="B18" s="258" t="s">
        <v>948</v>
      </c>
      <c r="C18" s="310" t="s">
        <v>949</v>
      </c>
      <c r="D18" s="321"/>
      <c r="E18" s="321">
        <v>229</v>
      </c>
      <c r="F18" s="321">
        <v>229</v>
      </c>
      <c r="G18" s="321"/>
      <c r="H18" s="321"/>
      <c r="I18" s="321"/>
      <c r="J18" s="321"/>
      <c r="K18" s="321"/>
      <c r="L18" s="321"/>
      <c r="M18" s="321"/>
      <c r="N18" s="321" t="e">
        <f>SUM(E18,#REF!)</f>
        <v>#REF!</v>
      </c>
      <c r="O18" s="321">
        <f>SUM(F18,I18,L18)</f>
        <v>229</v>
      </c>
      <c r="P18" s="323" t="e">
        <f>O18/N18</f>
        <v>#REF!</v>
      </c>
    </row>
    <row r="19" spans="1:16" s="324" customFormat="1" ht="15" customHeight="1">
      <c r="A19" s="231" t="s">
        <v>687</v>
      </c>
      <c r="B19" s="258" t="s">
        <v>467</v>
      </c>
      <c r="C19" s="310" t="s">
        <v>268</v>
      </c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3"/>
    </row>
    <row r="20" spans="1:16" s="326" customFormat="1" ht="15" customHeight="1">
      <c r="A20" s="231" t="s">
        <v>688</v>
      </c>
      <c r="B20" s="260" t="s">
        <v>505</v>
      </c>
      <c r="C20" s="312" t="s">
        <v>269</v>
      </c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3"/>
    </row>
    <row r="21" spans="1:16" s="324" customFormat="1" ht="15" customHeight="1">
      <c r="A21" s="231" t="s">
        <v>689</v>
      </c>
      <c r="B21" s="258" t="s">
        <v>471</v>
      </c>
      <c r="C21" s="310" t="s">
        <v>278</v>
      </c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3"/>
    </row>
    <row r="22" spans="1:16" s="324" customFormat="1" ht="15" customHeight="1">
      <c r="A22" s="231" t="s">
        <v>690</v>
      </c>
      <c r="B22" s="258" t="s">
        <v>472</v>
      </c>
      <c r="C22" s="310" t="s">
        <v>279</v>
      </c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3"/>
    </row>
    <row r="23" spans="1:16" s="324" customFormat="1" ht="15" customHeight="1">
      <c r="A23" s="231" t="s">
        <v>691</v>
      </c>
      <c r="B23" s="259" t="s">
        <v>507</v>
      </c>
      <c r="C23" s="311" t="s">
        <v>280</v>
      </c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3"/>
    </row>
    <row r="24" spans="1:16" s="324" customFormat="1" ht="15" customHeight="1">
      <c r="A24" s="231" t="s">
        <v>692</v>
      </c>
      <c r="B24" s="258" t="s">
        <v>473</v>
      </c>
      <c r="C24" s="310" t="s">
        <v>281</v>
      </c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3"/>
    </row>
    <row r="25" spans="1:16" s="324" customFormat="1" ht="15" customHeight="1">
      <c r="A25" s="231" t="s">
        <v>693</v>
      </c>
      <c r="B25" s="258" t="s">
        <v>474</v>
      </c>
      <c r="C25" s="310" t="s">
        <v>282</v>
      </c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3"/>
    </row>
    <row r="26" spans="1:16" s="324" customFormat="1" ht="15" customHeight="1">
      <c r="A26" s="231" t="s">
        <v>694</v>
      </c>
      <c r="B26" s="258" t="s">
        <v>475</v>
      </c>
      <c r="C26" s="310" t="s">
        <v>283</v>
      </c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3"/>
    </row>
    <row r="27" spans="1:16" s="324" customFormat="1" ht="15" customHeight="1">
      <c r="A27" s="231" t="s">
        <v>695</v>
      </c>
      <c r="B27" s="258" t="s">
        <v>476</v>
      </c>
      <c r="C27" s="310" t="s">
        <v>284</v>
      </c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3"/>
    </row>
    <row r="28" spans="1:16" s="324" customFormat="1" ht="15" customHeight="1">
      <c r="A28" s="231" t="s">
        <v>696</v>
      </c>
      <c r="B28" s="258" t="s">
        <v>477</v>
      </c>
      <c r="C28" s="310" t="s">
        <v>287</v>
      </c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3"/>
    </row>
    <row r="29" spans="1:16" s="324" customFormat="1" ht="15" customHeight="1">
      <c r="A29" s="231" t="s">
        <v>697</v>
      </c>
      <c r="B29" s="258" t="s">
        <v>288</v>
      </c>
      <c r="C29" s="310" t="s">
        <v>289</v>
      </c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3"/>
    </row>
    <row r="30" spans="1:16" s="324" customFormat="1" ht="15" customHeight="1">
      <c r="A30" s="231" t="s">
        <v>698</v>
      </c>
      <c r="B30" s="258" t="s">
        <v>478</v>
      </c>
      <c r="C30" s="310" t="s">
        <v>290</v>
      </c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3"/>
    </row>
    <row r="31" spans="1:16" s="324" customFormat="1" ht="15" customHeight="1">
      <c r="A31" s="231" t="s">
        <v>699</v>
      </c>
      <c r="B31" s="258" t="s">
        <v>479</v>
      </c>
      <c r="C31" s="310" t="s">
        <v>295</v>
      </c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3"/>
    </row>
    <row r="32" spans="1:16" s="324" customFormat="1" ht="15" customHeight="1">
      <c r="A32" s="231" t="s">
        <v>700</v>
      </c>
      <c r="B32" s="259" t="s">
        <v>508</v>
      </c>
      <c r="C32" s="311" t="s">
        <v>298</v>
      </c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3"/>
    </row>
    <row r="33" spans="1:16" s="324" customFormat="1" ht="15" customHeight="1">
      <c r="A33" s="231" t="s">
        <v>701</v>
      </c>
      <c r="B33" s="258" t="s">
        <v>480</v>
      </c>
      <c r="C33" s="310" t="s">
        <v>299</v>
      </c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3"/>
    </row>
    <row r="34" spans="1:16" s="324" customFormat="1" ht="15" customHeight="1">
      <c r="A34" s="231" t="s">
        <v>702</v>
      </c>
      <c r="B34" s="260" t="s">
        <v>509</v>
      </c>
      <c r="C34" s="312" t="s">
        <v>300</v>
      </c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P34" s="323"/>
    </row>
    <row r="35" spans="1:16" s="324" customFormat="1" ht="15" customHeight="1">
      <c r="A35" s="231" t="s">
        <v>703</v>
      </c>
      <c r="B35" s="262" t="s">
        <v>301</v>
      </c>
      <c r="C35" s="310" t="s">
        <v>302</v>
      </c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3"/>
    </row>
    <row r="36" spans="1:16" s="324" customFormat="1" ht="15" customHeight="1">
      <c r="A36" s="231" t="s">
        <v>709</v>
      </c>
      <c r="B36" s="262" t="s">
        <v>481</v>
      </c>
      <c r="C36" s="310" t="s">
        <v>303</v>
      </c>
      <c r="D36" s="321">
        <v>120</v>
      </c>
      <c r="E36" s="321">
        <v>116</v>
      </c>
      <c r="F36" s="321">
        <v>45</v>
      </c>
      <c r="G36" s="321"/>
      <c r="H36" s="321"/>
      <c r="I36" s="321"/>
      <c r="J36" s="321"/>
      <c r="K36" s="321"/>
      <c r="L36" s="321"/>
      <c r="M36" s="321">
        <f>SUM(D36)</f>
        <v>120</v>
      </c>
      <c r="N36" s="321">
        <f>SUM(E36)</f>
        <v>116</v>
      </c>
      <c r="O36" s="321">
        <f>SUM(F36,I36,L36)</f>
        <v>45</v>
      </c>
      <c r="P36" s="323">
        <f>O36/N36</f>
        <v>0.3879310344827586</v>
      </c>
    </row>
    <row r="37" spans="1:16" s="324" customFormat="1" ht="15" customHeight="1">
      <c r="A37" s="231" t="s">
        <v>710</v>
      </c>
      <c r="B37" s="262" t="s">
        <v>482</v>
      </c>
      <c r="C37" s="310" t="s">
        <v>304</v>
      </c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3"/>
    </row>
    <row r="38" spans="1:16" s="324" customFormat="1" ht="15" customHeight="1">
      <c r="A38" s="231" t="s">
        <v>711</v>
      </c>
      <c r="B38" s="262" t="s">
        <v>483</v>
      </c>
      <c r="C38" s="310" t="s">
        <v>305</v>
      </c>
      <c r="D38" s="321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3"/>
    </row>
    <row r="39" spans="1:16" s="324" customFormat="1" ht="15" customHeight="1">
      <c r="A39" s="231" t="s">
        <v>712</v>
      </c>
      <c r="B39" s="262" t="s">
        <v>306</v>
      </c>
      <c r="C39" s="310" t="s">
        <v>307</v>
      </c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3"/>
    </row>
    <row r="40" spans="1:16" s="324" customFormat="1" ht="15" customHeight="1">
      <c r="A40" s="231" t="s">
        <v>713</v>
      </c>
      <c r="B40" s="262" t="s">
        <v>308</v>
      </c>
      <c r="C40" s="310" t="s">
        <v>309</v>
      </c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3"/>
    </row>
    <row r="41" spans="1:16" s="324" customFormat="1" ht="15" customHeight="1">
      <c r="A41" s="231" t="s">
        <v>714</v>
      </c>
      <c r="B41" s="262" t="s">
        <v>310</v>
      </c>
      <c r="C41" s="310" t="s">
        <v>311</v>
      </c>
      <c r="D41" s="321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3"/>
    </row>
    <row r="42" spans="1:16" s="324" customFormat="1" ht="15" customHeight="1">
      <c r="A42" s="231" t="s">
        <v>715</v>
      </c>
      <c r="B42" s="262" t="s">
        <v>484</v>
      </c>
      <c r="C42" s="310" t="s">
        <v>312</v>
      </c>
      <c r="D42" s="321">
        <v>0</v>
      </c>
      <c r="E42" s="321">
        <v>7</v>
      </c>
      <c r="F42" s="321">
        <v>2</v>
      </c>
      <c r="G42" s="321"/>
      <c r="H42" s="321"/>
      <c r="I42" s="321"/>
      <c r="J42" s="321"/>
      <c r="K42" s="321"/>
      <c r="L42" s="321"/>
      <c r="M42" s="321">
        <v>5</v>
      </c>
      <c r="N42" s="321">
        <f>SUM(E42)</f>
        <v>7</v>
      </c>
      <c r="O42" s="321">
        <f>SUM(F42,I42,L42)</f>
        <v>2</v>
      </c>
      <c r="P42" s="323">
        <f>O42/N42</f>
        <v>0.2857142857142857</v>
      </c>
    </row>
    <row r="43" spans="1:16" s="324" customFormat="1" ht="15" customHeight="1">
      <c r="A43" s="231" t="s">
        <v>716</v>
      </c>
      <c r="B43" s="262" t="s">
        <v>485</v>
      </c>
      <c r="C43" s="310" t="s">
        <v>313</v>
      </c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3"/>
    </row>
    <row r="44" spans="1:16" s="324" customFormat="1" ht="15" customHeight="1">
      <c r="A44" s="231" t="s">
        <v>717</v>
      </c>
      <c r="B44" s="262" t="s">
        <v>998</v>
      </c>
      <c r="C44" s="310" t="s">
        <v>314</v>
      </c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3"/>
    </row>
    <row r="45" spans="1:16" s="324" customFormat="1" ht="15" customHeight="1">
      <c r="A45" s="231" t="s">
        <v>718</v>
      </c>
      <c r="B45" s="262" t="s">
        <v>486</v>
      </c>
      <c r="C45" s="310" t="s">
        <v>997</v>
      </c>
      <c r="D45" s="321">
        <v>1</v>
      </c>
      <c r="E45" s="321">
        <v>1</v>
      </c>
      <c r="F45" s="321">
        <v>0</v>
      </c>
      <c r="G45" s="321"/>
      <c r="H45" s="321"/>
      <c r="I45" s="321"/>
      <c r="J45" s="321"/>
      <c r="K45" s="321"/>
      <c r="L45" s="321"/>
      <c r="M45" s="321"/>
      <c r="N45" s="321">
        <f>SUM(E45)</f>
        <v>1</v>
      </c>
      <c r="O45" s="321">
        <f>SUM(F45,I45,L45)</f>
        <v>0</v>
      </c>
      <c r="P45" s="323">
        <f>O45/N45</f>
        <v>0</v>
      </c>
    </row>
    <row r="46" spans="1:16" s="324" customFormat="1" ht="15" customHeight="1">
      <c r="A46" s="231" t="s">
        <v>719</v>
      </c>
      <c r="B46" s="263" t="s">
        <v>510</v>
      </c>
      <c r="C46" s="312" t="s">
        <v>315</v>
      </c>
      <c r="D46" s="325">
        <f>SUM(D35:D45)</f>
        <v>121</v>
      </c>
      <c r="E46" s="325">
        <f>SUM(E35:E45)</f>
        <v>124</v>
      </c>
      <c r="F46" s="325">
        <f>SUM(F36:F45)</f>
        <v>47</v>
      </c>
      <c r="G46" s="325"/>
      <c r="H46" s="325"/>
      <c r="I46" s="325"/>
      <c r="J46" s="325"/>
      <c r="K46" s="325"/>
      <c r="L46" s="325"/>
      <c r="M46" s="325">
        <f>SUM(M36:M45)</f>
        <v>125</v>
      </c>
      <c r="N46" s="325">
        <f>SUM(N36:N45)</f>
        <v>124</v>
      </c>
      <c r="O46" s="325">
        <f>SUM(O36:O45)</f>
        <v>47</v>
      </c>
      <c r="P46" s="323">
        <f>O46/N46</f>
        <v>0.3790322580645161</v>
      </c>
    </row>
    <row r="47" spans="1:16" s="324" customFormat="1" ht="15" customHeight="1">
      <c r="A47" s="231" t="s">
        <v>918</v>
      </c>
      <c r="B47" s="262" t="s">
        <v>1011</v>
      </c>
      <c r="C47" s="310" t="s">
        <v>325</v>
      </c>
      <c r="D47" s="321"/>
      <c r="E47" s="321"/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3"/>
    </row>
    <row r="48" spans="1:16" s="324" customFormat="1" ht="15" customHeight="1">
      <c r="A48" s="231" t="s">
        <v>919</v>
      </c>
      <c r="B48" s="258" t="s">
        <v>1012</v>
      </c>
      <c r="C48" s="310" t="s">
        <v>326</v>
      </c>
      <c r="D48" s="321"/>
      <c r="E48" s="321"/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3"/>
    </row>
    <row r="49" spans="1:16" s="324" customFormat="1" ht="15" customHeight="1">
      <c r="A49" s="231" t="s">
        <v>920</v>
      </c>
      <c r="B49" s="262" t="s">
        <v>491</v>
      </c>
      <c r="C49" s="310" t="s">
        <v>327</v>
      </c>
      <c r="D49" s="321"/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321"/>
      <c r="P49" s="323"/>
    </row>
    <row r="50" spans="1:16" s="324" customFormat="1" ht="15" customHeight="1">
      <c r="A50" s="231" t="s">
        <v>943</v>
      </c>
      <c r="B50" s="260" t="s">
        <v>512</v>
      </c>
      <c r="C50" s="312" t="s">
        <v>328</v>
      </c>
      <c r="D50" s="325"/>
      <c r="E50" s="325"/>
      <c r="F50" s="325"/>
      <c r="G50" s="325"/>
      <c r="H50" s="325"/>
      <c r="I50" s="325"/>
      <c r="J50" s="325"/>
      <c r="K50" s="325"/>
      <c r="L50" s="325"/>
      <c r="M50" s="325"/>
      <c r="N50" s="325"/>
      <c r="O50" s="321"/>
      <c r="P50" s="323"/>
    </row>
    <row r="51" spans="1:16" s="230" customFormat="1" ht="15" customHeight="1">
      <c r="A51" s="124" t="s">
        <v>944</v>
      </c>
      <c r="B51" s="264" t="s">
        <v>550</v>
      </c>
      <c r="C51" s="313"/>
      <c r="D51" s="211">
        <f>SUM(D20,D34,D46,D50)</f>
        <v>121</v>
      </c>
      <c r="E51" s="211">
        <f>SUM(E20,E34,E46,E50)</f>
        <v>124</v>
      </c>
      <c r="F51" s="211">
        <f>SUM(F20,F34,F46,F50)</f>
        <v>47</v>
      </c>
      <c r="G51" s="211">
        <f>SUM(G50,G46,G34,G20)</f>
        <v>0</v>
      </c>
      <c r="H51" s="211"/>
      <c r="I51" s="211">
        <f>SUM(I50,I46,I34,I20)</f>
        <v>0</v>
      </c>
      <c r="J51" s="211">
        <f>SUM(J50,J46,J34,J20)</f>
        <v>0</v>
      </c>
      <c r="K51" s="211">
        <f>SUM(K50,K46,K34,K20)</f>
        <v>0</v>
      </c>
      <c r="L51" s="211">
        <f>SUM(L50,L46,L34,L20)</f>
        <v>0</v>
      </c>
      <c r="M51" s="211">
        <f>SUM(M20,M34,M46,M50)</f>
        <v>125</v>
      </c>
      <c r="N51" s="211">
        <f>SUM(N20,N34,N46,N50)</f>
        <v>124</v>
      </c>
      <c r="O51" s="211">
        <f>SUM(F51,I51,L51)</f>
        <v>47</v>
      </c>
      <c r="P51" s="265">
        <f>O51/N51</f>
        <v>0.3790322580645161</v>
      </c>
    </row>
    <row r="52" spans="1:16" ht="15" customHeight="1">
      <c r="A52" s="124" t="s">
        <v>943</v>
      </c>
      <c r="B52" s="258" t="s">
        <v>270</v>
      </c>
      <c r="C52" s="310" t="s">
        <v>271</v>
      </c>
      <c r="D52" s="320"/>
      <c r="E52" s="320"/>
      <c r="F52" s="320"/>
      <c r="G52" s="213"/>
      <c r="H52" s="213"/>
      <c r="I52" s="213"/>
      <c r="J52" s="320"/>
      <c r="K52" s="320"/>
      <c r="L52" s="320"/>
      <c r="M52" s="320"/>
      <c r="N52" s="320"/>
      <c r="O52" s="213"/>
      <c r="P52" s="257"/>
    </row>
    <row r="53" spans="1:16" ht="15" customHeight="1">
      <c r="A53" s="124" t="s">
        <v>944</v>
      </c>
      <c r="B53" s="258" t="s">
        <v>272</v>
      </c>
      <c r="C53" s="310" t="s">
        <v>273</v>
      </c>
      <c r="D53" s="320"/>
      <c r="E53" s="320"/>
      <c r="F53" s="320"/>
      <c r="G53" s="213"/>
      <c r="H53" s="213"/>
      <c r="I53" s="213"/>
      <c r="J53" s="320"/>
      <c r="K53" s="320"/>
      <c r="L53" s="320"/>
      <c r="M53" s="320"/>
      <c r="N53" s="320"/>
      <c r="O53" s="213"/>
      <c r="P53" s="257"/>
    </row>
    <row r="54" spans="1:16" ht="15" customHeight="1">
      <c r="A54" s="124" t="s">
        <v>950</v>
      </c>
      <c r="B54" s="258" t="s">
        <v>468</v>
      </c>
      <c r="C54" s="310" t="s">
        <v>274</v>
      </c>
      <c r="D54" s="320"/>
      <c r="E54" s="320"/>
      <c r="F54" s="320"/>
      <c r="G54" s="213"/>
      <c r="H54" s="213"/>
      <c r="I54" s="213"/>
      <c r="J54" s="320"/>
      <c r="K54" s="320"/>
      <c r="L54" s="320"/>
      <c r="M54" s="320"/>
      <c r="N54" s="320"/>
      <c r="O54" s="213"/>
      <c r="P54" s="257"/>
    </row>
    <row r="55" spans="1:16" ht="15" customHeight="1">
      <c r="A55" s="124" t="s">
        <v>951</v>
      </c>
      <c r="B55" s="258" t="s">
        <v>469</v>
      </c>
      <c r="C55" s="310" t="s">
        <v>275</v>
      </c>
      <c r="D55" s="320"/>
      <c r="E55" s="320"/>
      <c r="F55" s="320"/>
      <c r="G55" s="213"/>
      <c r="H55" s="213"/>
      <c r="I55" s="213"/>
      <c r="J55" s="320"/>
      <c r="K55" s="320"/>
      <c r="L55" s="320"/>
      <c r="M55" s="320"/>
      <c r="N55" s="320"/>
      <c r="O55" s="213"/>
      <c r="P55" s="257"/>
    </row>
    <row r="56" spans="1:16" ht="15" customHeight="1">
      <c r="A56" s="124" t="s">
        <v>952</v>
      </c>
      <c r="B56" s="258" t="s">
        <v>470</v>
      </c>
      <c r="C56" s="310" t="s">
        <v>276</v>
      </c>
      <c r="D56" s="320"/>
      <c r="E56" s="320"/>
      <c r="F56" s="320"/>
      <c r="G56" s="213"/>
      <c r="H56" s="213"/>
      <c r="I56" s="213"/>
      <c r="J56" s="320"/>
      <c r="K56" s="320"/>
      <c r="L56" s="320"/>
      <c r="M56" s="320"/>
      <c r="N56" s="320"/>
      <c r="O56" s="213"/>
      <c r="P56" s="257"/>
    </row>
    <row r="57" spans="1:16" ht="15">
      <c r="A57" s="124" t="s">
        <v>950</v>
      </c>
      <c r="B57" s="260" t="s">
        <v>506</v>
      </c>
      <c r="C57" s="312" t="s">
        <v>277</v>
      </c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213"/>
      <c r="P57" s="257"/>
    </row>
    <row r="58" spans="1:16" ht="15" customHeight="1">
      <c r="A58" s="124" t="s">
        <v>951</v>
      </c>
      <c r="B58" s="262" t="s">
        <v>487</v>
      </c>
      <c r="C58" s="310" t="s">
        <v>316</v>
      </c>
      <c r="D58" s="321"/>
      <c r="E58" s="321"/>
      <c r="F58" s="321"/>
      <c r="G58" s="321"/>
      <c r="H58" s="321"/>
      <c r="I58" s="321"/>
      <c r="J58" s="321"/>
      <c r="K58" s="321"/>
      <c r="L58" s="321"/>
      <c r="M58" s="321"/>
      <c r="N58" s="321"/>
      <c r="O58" s="213"/>
      <c r="P58" s="257"/>
    </row>
    <row r="59" spans="1:16" ht="15" customHeight="1">
      <c r="A59" s="124" t="s">
        <v>952</v>
      </c>
      <c r="B59" s="262" t="s">
        <v>488</v>
      </c>
      <c r="C59" s="310" t="s">
        <v>317</v>
      </c>
      <c r="D59" s="321"/>
      <c r="E59" s="321"/>
      <c r="F59" s="321"/>
      <c r="G59" s="321"/>
      <c r="H59" s="321"/>
      <c r="I59" s="321"/>
      <c r="J59" s="321"/>
      <c r="K59" s="321"/>
      <c r="L59" s="321"/>
      <c r="M59" s="321"/>
      <c r="N59" s="321"/>
      <c r="O59" s="213"/>
      <c r="P59" s="257"/>
    </row>
    <row r="60" spans="1:16" ht="15" customHeight="1">
      <c r="A60" s="124" t="s">
        <v>953</v>
      </c>
      <c r="B60" s="262" t="s">
        <v>318</v>
      </c>
      <c r="C60" s="310" t="s">
        <v>319</v>
      </c>
      <c r="D60" s="321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213"/>
      <c r="P60" s="257"/>
    </row>
    <row r="61" spans="1:16" ht="15" customHeight="1">
      <c r="A61" s="124" t="s">
        <v>954</v>
      </c>
      <c r="B61" s="262" t="s">
        <v>489</v>
      </c>
      <c r="C61" s="310" t="s">
        <v>320</v>
      </c>
      <c r="D61" s="321"/>
      <c r="E61" s="321"/>
      <c r="F61" s="321"/>
      <c r="G61" s="321"/>
      <c r="H61" s="321"/>
      <c r="I61" s="321"/>
      <c r="J61" s="321"/>
      <c r="K61" s="321"/>
      <c r="L61" s="321"/>
      <c r="M61" s="321"/>
      <c r="N61" s="321"/>
      <c r="O61" s="213"/>
      <c r="P61" s="257"/>
    </row>
    <row r="62" spans="1:16" ht="15" customHeight="1">
      <c r="A62" s="124" t="s">
        <v>955</v>
      </c>
      <c r="B62" s="262" t="s">
        <v>321</v>
      </c>
      <c r="C62" s="310" t="s">
        <v>322</v>
      </c>
      <c r="D62" s="321"/>
      <c r="E62" s="321"/>
      <c r="F62" s="321"/>
      <c r="G62" s="321"/>
      <c r="H62" s="321"/>
      <c r="I62" s="321"/>
      <c r="J62" s="321"/>
      <c r="K62" s="321"/>
      <c r="L62" s="321"/>
      <c r="M62" s="321"/>
      <c r="N62" s="321"/>
      <c r="O62" s="213"/>
      <c r="P62" s="257"/>
    </row>
    <row r="63" spans="1:16" ht="15" customHeight="1">
      <c r="A63" s="124" t="s">
        <v>956</v>
      </c>
      <c r="B63" s="260" t="s">
        <v>511</v>
      </c>
      <c r="C63" s="312" t="s">
        <v>323</v>
      </c>
      <c r="D63" s="321"/>
      <c r="E63" s="321"/>
      <c r="F63" s="321"/>
      <c r="G63" s="321"/>
      <c r="H63" s="321"/>
      <c r="I63" s="321"/>
      <c r="J63" s="321"/>
      <c r="K63" s="321"/>
      <c r="L63" s="321"/>
      <c r="M63" s="321"/>
      <c r="N63" s="321"/>
      <c r="O63" s="213"/>
      <c r="P63" s="257"/>
    </row>
    <row r="64" spans="1:16" ht="15">
      <c r="A64" s="124" t="s">
        <v>957</v>
      </c>
      <c r="B64" s="262" t="s">
        <v>1013</v>
      </c>
      <c r="C64" s="310" t="s">
        <v>330</v>
      </c>
      <c r="D64" s="321"/>
      <c r="E64" s="321"/>
      <c r="F64" s="321"/>
      <c r="G64" s="321"/>
      <c r="H64" s="321"/>
      <c r="I64" s="321"/>
      <c r="J64" s="321"/>
      <c r="K64" s="321"/>
      <c r="L64" s="321"/>
      <c r="M64" s="321"/>
      <c r="N64" s="321"/>
      <c r="O64" s="213"/>
      <c r="P64" s="257"/>
    </row>
    <row r="65" spans="1:16" ht="15" customHeight="1">
      <c r="A65" s="124" t="s">
        <v>958</v>
      </c>
      <c r="B65" s="258" t="s">
        <v>1014</v>
      </c>
      <c r="C65" s="310" t="s">
        <v>331</v>
      </c>
      <c r="D65" s="321"/>
      <c r="E65" s="321"/>
      <c r="F65" s="321"/>
      <c r="G65" s="321"/>
      <c r="H65" s="321"/>
      <c r="I65" s="321"/>
      <c r="J65" s="321"/>
      <c r="K65" s="321"/>
      <c r="L65" s="321"/>
      <c r="M65" s="321"/>
      <c r="N65" s="321"/>
      <c r="O65" s="213"/>
      <c r="P65" s="257"/>
    </row>
    <row r="66" spans="1:16" ht="15" customHeight="1">
      <c r="A66" s="124" t="s">
        <v>959</v>
      </c>
      <c r="B66" s="262" t="s">
        <v>493</v>
      </c>
      <c r="C66" s="310" t="s">
        <v>332</v>
      </c>
      <c r="D66" s="321"/>
      <c r="E66" s="321"/>
      <c r="F66" s="321"/>
      <c r="G66" s="321"/>
      <c r="H66" s="321"/>
      <c r="I66" s="321"/>
      <c r="J66" s="321"/>
      <c r="K66" s="321"/>
      <c r="L66" s="321"/>
      <c r="M66" s="321"/>
      <c r="N66" s="321"/>
      <c r="O66" s="213"/>
      <c r="P66" s="257"/>
    </row>
    <row r="67" spans="1:16" ht="15" customHeight="1">
      <c r="A67" s="124" t="s">
        <v>960</v>
      </c>
      <c r="B67" s="260" t="s">
        <v>514</v>
      </c>
      <c r="C67" s="312" t="s">
        <v>333</v>
      </c>
      <c r="D67" s="321"/>
      <c r="E67" s="321"/>
      <c r="F67" s="321"/>
      <c r="G67" s="321"/>
      <c r="H67" s="321"/>
      <c r="I67" s="321"/>
      <c r="J67" s="321"/>
      <c r="K67" s="321"/>
      <c r="L67" s="321"/>
      <c r="M67" s="321"/>
      <c r="N67" s="321"/>
      <c r="O67" s="213"/>
      <c r="P67" s="257"/>
    </row>
    <row r="68" spans="1:16" ht="15" customHeight="1">
      <c r="A68" s="124" t="s">
        <v>966</v>
      </c>
      <c r="B68" s="264" t="s">
        <v>549</v>
      </c>
      <c r="C68" s="313"/>
      <c r="D68" s="211">
        <f>SUM(D67,D63,D57)</f>
        <v>0</v>
      </c>
      <c r="E68" s="211">
        <v>0</v>
      </c>
      <c r="F68" s="211">
        <v>0</v>
      </c>
      <c r="G68" s="211">
        <f>SUM(G67,G63,G57)</f>
        <v>0</v>
      </c>
      <c r="H68" s="211"/>
      <c r="I68" s="211">
        <v>0</v>
      </c>
      <c r="J68" s="211">
        <f>SUM(J67,J63,J57)</f>
        <v>0</v>
      </c>
      <c r="K68" s="211">
        <f>SUM(K67,K63,K57)</f>
        <v>0</v>
      </c>
      <c r="L68" s="211">
        <v>0</v>
      </c>
      <c r="M68" s="211">
        <v>0</v>
      </c>
      <c r="N68" s="211">
        <v>0</v>
      </c>
      <c r="O68" s="211">
        <f>SUM(D68,G68,J68)</f>
        <v>0</v>
      </c>
      <c r="P68" s="265"/>
    </row>
    <row r="69" spans="1:16" ht="15.75">
      <c r="A69" s="124" t="s">
        <v>971</v>
      </c>
      <c r="B69" s="266" t="s">
        <v>513</v>
      </c>
      <c r="C69" s="314" t="s">
        <v>334</v>
      </c>
      <c r="D69" s="293">
        <f>SUM(D68,D51)</f>
        <v>121</v>
      </c>
      <c r="E69" s="293">
        <f>SUM(E51,E68)</f>
        <v>124</v>
      </c>
      <c r="F69" s="293">
        <f>SUM(F51,F68)</f>
        <v>47</v>
      </c>
      <c r="G69" s="293">
        <f>SUM(G51,G68)</f>
        <v>0</v>
      </c>
      <c r="H69" s="293"/>
      <c r="I69" s="293">
        <v>0</v>
      </c>
      <c r="J69" s="293">
        <f>SUM(J51,J68)</f>
        <v>0</v>
      </c>
      <c r="K69" s="293">
        <f>SUM(K51,K68)</f>
        <v>0</v>
      </c>
      <c r="L69" s="293">
        <f>SUM(L51,L68)</f>
        <v>0</v>
      </c>
      <c r="M69" s="293">
        <f>SUM(M51,M68)</f>
        <v>125</v>
      </c>
      <c r="N69" s="293">
        <f>SUM(N51,N68)</f>
        <v>124</v>
      </c>
      <c r="O69" s="293">
        <f>SUM(F69,I69,L69)</f>
        <v>47</v>
      </c>
      <c r="P69" s="268">
        <f>O69/N69</f>
        <v>0.3790322580645161</v>
      </c>
    </row>
    <row r="70" spans="1:16" ht="15.75" hidden="1">
      <c r="A70" s="124" t="s">
        <v>961</v>
      </c>
      <c r="B70" s="269" t="s">
        <v>598</v>
      </c>
      <c r="C70" s="315"/>
      <c r="D70" s="321"/>
      <c r="E70" s="321"/>
      <c r="F70" s="321"/>
      <c r="G70" s="321"/>
      <c r="H70" s="321"/>
      <c r="I70" s="321"/>
      <c r="J70" s="321"/>
      <c r="K70" s="321"/>
      <c r="L70" s="321"/>
      <c r="M70" s="321"/>
      <c r="N70" s="321"/>
      <c r="O70" s="213">
        <f>SUM(D70,G70,J70)</f>
        <v>0</v>
      </c>
      <c r="P70" s="257" t="e">
        <f>SUM(#REF!,G70,#REF!)</f>
        <v>#REF!</v>
      </c>
    </row>
    <row r="71" spans="1:16" ht="15.75" hidden="1">
      <c r="A71" s="124" t="s">
        <v>962</v>
      </c>
      <c r="B71" s="269" t="s">
        <v>599</v>
      </c>
      <c r="C71" s="315"/>
      <c r="D71" s="321"/>
      <c r="E71" s="321"/>
      <c r="F71" s="321"/>
      <c r="G71" s="321"/>
      <c r="H71" s="321"/>
      <c r="I71" s="321"/>
      <c r="J71" s="321"/>
      <c r="K71" s="321"/>
      <c r="L71" s="321"/>
      <c r="M71" s="321"/>
      <c r="N71" s="321"/>
      <c r="O71" s="213">
        <f>SUM(D71,G71,J71)</f>
        <v>0</v>
      </c>
      <c r="P71" s="257" t="e">
        <f>SUM(#REF!,G71,#REF!)</f>
        <v>#REF!</v>
      </c>
    </row>
    <row r="72" spans="1:16" ht="15" hidden="1">
      <c r="A72" s="124" t="s">
        <v>963</v>
      </c>
      <c r="B72" s="270" t="s">
        <v>495</v>
      </c>
      <c r="C72" s="316" t="s">
        <v>335</v>
      </c>
      <c r="D72" s="321"/>
      <c r="E72" s="321"/>
      <c r="F72" s="321"/>
      <c r="G72" s="321"/>
      <c r="H72" s="321"/>
      <c r="I72" s="321"/>
      <c r="J72" s="321"/>
      <c r="K72" s="321"/>
      <c r="L72" s="321"/>
      <c r="M72" s="321"/>
      <c r="N72" s="321"/>
      <c r="O72" s="213">
        <f>SUM(D72,G72,J72)</f>
        <v>0</v>
      </c>
      <c r="P72" s="257" t="e">
        <f>SUM(#REF!,G72,#REF!)</f>
        <v>#REF!</v>
      </c>
    </row>
    <row r="73" spans="1:16" ht="15" hidden="1">
      <c r="A73" s="124" t="s">
        <v>964</v>
      </c>
      <c r="B73" s="262" t="s">
        <v>336</v>
      </c>
      <c r="C73" s="316" t="s">
        <v>337</v>
      </c>
      <c r="D73" s="321"/>
      <c r="E73" s="321"/>
      <c r="F73" s="321"/>
      <c r="G73" s="321"/>
      <c r="H73" s="321"/>
      <c r="I73" s="321"/>
      <c r="J73" s="321"/>
      <c r="K73" s="321"/>
      <c r="L73" s="321"/>
      <c r="M73" s="321"/>
      <c r="N73" s="321"/>
      <c r="O73" s="213">
        <f>SUM(D73,G73,J73)</f>
        <v>0</v>
      </c>
      <c r="P73" s="257" t="e">
        <f>SUM(#REF!,G73,#REF!)</f>
        <v>#REF!</v>
      </c>
    </row>
    <row r="74" spans="1:16" ht="15" hidden="1">
      <c r="A74" s="124" t="s">
        <v>965</v>
      </c>
      <c r="B74" s="270" t="s">
        <v>496</v>
      </c>
      <c r="C74" s="316" t="s">
        <v>338</v>
      </c>
      <c r="D74" s="321"/>
      <c r="E74" s="321"/>
      <c r="F74" s="321"/>
      <c r="G74" s="321"/>
      <c r="H74" s="321"/>
      <c r="I74" s="321"/>
      <c r="J74" s="321"/>
      <c r="K74" s="321"/>
      <c r="L74" s="321"/>
      <c r="M74" s="321"/>
      <c r="N74" s="321"/>
      <c r="O74" s="213">
        <f>SUM(D74,G74,J74)</f>
        <v>0</v>
      </c>
      <c r="P74" s="257" t="e">
        <f>SUM(#REF!,G74,#REF!)</f>
        <v>#REF!</v>
      </c>
    </row>
    <row r="75" spans="1:16" ht="15">
      <c r="A75" s="124" t="s">
        <v>972</v>
      </c>
      <c r="B75" s="271" t="s">
        <v>515</v>
      </c>
      <c r="C75" s="317" t="s">
        <v>339</v>
      </c>
      <c r="D75" s="321"/>
      <c r="E75" s="321"/>
      <c r="F75" s="321"/>
      <c r="G75" s="321"/>
      <c r="H75" s="321"/>
      <c r="I75" s="321"/>
      <c r="J75" s="321"/>
      <c r="K75" s="321"/>
      <c r="L75" s="321"/>
      <c r="M75" s="321"/>
      <c r="N75" s="321"/>
      <c r="O75" s="213"/>
      <c r="P75" s="257"/>
    </row>
    <row r="76" spans="1:16" ht="15" hidden="1">
      <c r="A76" s="124" t="s">
        <v>967</v>
      </c>
      <c r="B76" s="262" t="s">
        <v>497</v>
      </c>
      <c r="C76" s="316" t="s">
        <v>340</v>
      </c>
      <c r="D76" s="321"/>
      <c r="E76" s="321"/>
      <c r="F76" s="321"/>
      <c r="G76" s="321"/>
      <c r="H76" s="321"/>
      <c r="I76" s="321"/>
      <c r="J76" s="321"/>
      <c r="K76" s="321"/>
      <c r="L76" s="321"/>
      <c r="M76" s="321"/>
      <c r="N76" s="321"/>
      <c r="O76" s="213">
        <f>SUM(F76,I76,L76)</f>
        <v>0</v>
      </c>
      <c r="P76" s="257" t="e">
        <f>SUM(#REF!,G76,#REF!)</f>
        <v>#REF!</v>
      </c>
    </row>
    <row r="77" spans="1:16" ht="15" hidden="1">
      <c r="A77" s="124" t="s">
        <v>968</v>
      </c>
      <c r="B77" s="270" t="s">
        <v>341</v>
      </c>
      <c r="C77" s="316" t="s">
        <v>342</v>
      </c>
      <c r="D77" s="321"/>
      <c r="E77" s="321"/>
      <c r="F77" s="321"/>
      <c r="G77" s="321"/>
      <c r="H77" s="321"/>
      <c r="I77" s="321"/>
      <c r="J77" s="321"/>
      <c r="K77" s="321"/>
      <c r="L77" s="321"/>
      <c r="M77" s="321"/>
      <c r="N77" s="321"/>
      <c r="O77" s="213">
        <f>SUM(F77,I77,L77)</f>
        <v>0</v>
      </c>
      <c r="P77" s="257" t="e">
        <f>SUM(#REF!,G77,#REF!)</f>
        <v>#REF!</v>
      </c>
    </row>
    <row r="78" spans="1:16" ht="15" hidden="1">
      <c r="A78" s="124" t="s">
        <v>969</v>
      </c>
      <c r="B78" s="262" t="s">
        <v>498</v>
      </c>
      <c r="C78" s="316" t="s">
        <v>343</v>
      </c>
      <c r="D78" s="321"/>
      <c r="E78" s="321"/>
      <c r="F78" s="321"/>
      <c r="G78" s="321"/>
      <c r="H78" s="321"/>
      <c r="I78" s="321"/>
      <c r="J78" s="321"/>
      <c r="K78" s="321"/>
      <c r="L78" s="321"/>
      <c r="M78" s="321"/>
      <c r="N78" s="321"/>
      <c r="O78" s="213">
        <f>SUM(F78,I78,L78)</f>
        <v>0</v>
      </c>
      <c r="P78" s="257" t="e">
        <f>SUM(#REF!,G78,#REF!)</f>
        <v>#REF!</v>
      </c>
    </row>
    <row r="79" spans="1:16" ht="15" hidden="1">
      <c r="A79" s="124" t="s">
        <v>970</v>
      </c>
      <c r="B79" s="270" t="s">
        <v>344</v>
      </c>
      <c r="C79" s="316" t="s">
        <v>345</v>
      </c>
      <c r="D79" s="321"/>
      <c r="E79" s="321"/>
      <c r="F79" s="321"/>
      <c r="G79" s="321"/>
      <c r="H79" s="321"/>
      <c r="I79" s="321"/>
      <c r="J79" s="321"/>
      <c r="K79" s="321"/>
      <c r="L79" s="321"/>
      <c r="M79" s="321"/>
      <c r="N79" s="321"/>
      <c r="O79" s="213">
        <f>SUM(F79,I79,L79)</f>
        <v>0</v>
      </c>
      <c r="P79" s="257" t="e">
        <f>SUM(#REF!,G79,#REF!)</f>
        <v>#REF!</v>
      </c>
    </row>
    <row r="80" spans="1:16" ht="15">
      <c r="A80" s="124" t="s">
        <v>973</v>
      </c>
      <c r="B80" s="272" t="s">
        <v>516</v>
      </c>
      <c r="C80" s="317" t="s">
        <v>346</v>
      </c>
      <c r="D80" s="321"/>
      <c r="E80" s="321"/>
      <c r="F80" s="321"/>
      <c r="G80" s="321"/>
      <c r="H80" s="321"/>
      <c r="I80" s="321"/>
      <c r="J80" s="321"/>
      <c r="K80" s="321"/>
      <c r="L80" s="321"/>
      <c r="M80" s="321"/>
      <c r="N80" s="321"/>
      <c r="O80" s="213"/>
      <c r="P80" s="257"/>
    </row>
    <row r="81" spans="1:16" ht="15">
      <c r="A81" s="124" t="s">
        <v>976</v>
      </c>
      <c r="B81" s="258" t="s">
        <v>999</v>
      </c>
      <c r="C81" s="316" t="s">
        <v>347</v>
      </c>
      <c r="D81" s="321"/>
      <c r="E81" s="321"/>
      <c r="F81" s="321"/>
      <c r="G81" s="321">
        <v>5408</v>
      </c>
      <c r="H81" s="321">
        <v>5407</v>
      </c>
      <c r="I81" s="321">
        <v>5407</v>
      </c>
      <c r="J81" s="321"/>
      <c r="K81" s="321"/>
      <c r="L81" s="321"/>
      <c r="M81" s="321">
        <f>SUM(D81,G81,J81)</f>
        <v>5408</v>
      </c>
      <c r="N81" s="321">
        <f>SUM(E81,H81,K81)</f>
        <v>5407</v>
      </c>
      <c r="O81" s="321">
        <f>SUM(F81,I81,L81)</f>
        <v>5407</v>
      </c>
      <c r="P81" s="257">
        <f>O81/N81</f>
        <v>1</v>
      </c>
    </row>
    <row r="82" spans="1:16" ht="15" hidden="1">
      <c r="A82" s="124" t="s">
        <v>974</v>
      </c>
      <c r="B82" s="258" t="s">
        <v>594</v>
      </c>
      <c r="C82" s="316" t="s">
        <v>348</v>
      </c>
      <c r="D82" s="321"/>
      <c r="E82" s="321"/>
      <c r="F82" s="321"/>
      <c r="G82" s="321"/>
      <c r="H82" s="321"/>
      <c r="I82" s="321"/>
      <c r="J82" s="321"/>
      <c r="K82" s="321"/>
      <c r="L82" s="321"/>
      <c r="M82" s="321" t="e">
        <f>SUM(#REF!,G82,#REF!)</f>
        <v>#REF!</v>
      </c>
      <c r="N82" s="321">
        <f>SUM(E82)</f>
        <v>0</v>
      </c>
      <c r="O82" s="213">
        <f>SUM(F82,I82,L82)</f>
        <v>0</v>
      </c>
      <c r="P82" s="257" t="e">
        <f>O82/N82</f>
        <v>#DIV/0!</v>
      </c>
    </row>
    <row r="83" spans="1:16" ht="15" hidden="1">
      <c r="A83" s="124" t="s">
        <v>975</v>
      </c>
      <c r="B83" s="258" t="s">
        <v>595</v>
      </c>
      <c r="C83" s="316" t="s">
        <v>348</v>
      </c>
      <c r="D83" s="321"/>
      <c r="E83" s="321"/>
      <c r="F83" s="321"/>
      <c r="G83" s="321"/>
      <c r="H83" s="321"/>
      <c r="I83" s="321"/>
      <c r="J83" s="321"/>
      <c r="K83" s="321"/>
      <c r="L83" s="321"/>
      <c r="M83" s="321" t="e">
        <f>SUM(#REF!,G83,#REF!)</f>
        <v>#REF!</v>
      </c>
      <c r="N83" s="321">
        <f>SUM(E83)</f>
        <v>0</v>
      </c>
      <c r="O83" s="213">
        <f>SUM(F83,I83,L83)</f>
        <v>0</v>
      </c>
      <c r="P83" s="257" t="e">
        <f>O83/N83</f>
        <v>#DIV/0!</v>
      </c>
    </row>
    <row r="84" spans="1:16" ht="15">
      <c r="A84" s="124" t="s">
        <v>961</v>
      </c>
      <c r="B84" s="259" t="s">
        <v>517</v>
      </c>
      <c r="C84" s="317" t="s">
        <v>349</v>
      </c>
      <c r="D84" s="321">
        <f>SUM(D81:D83)</f>
        <v>0</v>
      </c>
      <c r="E84" s="321">
        <f>SUM(E81:E83)</f>
        <v>0</v>
      </c>
      <c r="F84" s="321">
        <f>SUM(F81)</f>
        <v>0</v>
      </c>
      <c r="G84" s="321">
        <f>SUM(G81)</f>
        <v>5408</v>
      </c>
      <c r="H84" s="321">
        <f>SUM(H81)</f>
        <v>5407</v>
      </c>
      <c r="I84" s="321">
        <f>SUM(I81)</f>
        <v>5407</v>
      </c>
      <c r="J84" s="321"/>
      <c r="K84" s="321"/>
      <c r="L84" s="321"/>
      <c r="M84" s="321">
        <f>SUM(M81:M81)</f>
        <v>5408</v>
      </c>
      <c r="N84" s="321">
        <f>SUM(N81:N81)</f>
        <v>5407</v>
      </c>
      <c r="O84" s="213">
        <f>SUM(O81:O83)</f>
        <v>5407</v>
      </c>
      <c r="P84" s="257">
        <f>O84/N84</f>
        <v>1</v>
      </c>
    </row>
    <row r="85" spans="1:16" ht="15">
      <c r="A85" s="124" t="s">
        <v>962</v>
      </c>
      <c r="B85" s="270" t="s">
        <v>350</v>
      </c>
      <c r="C85" s="316" t="s">
        <v>351</v>
      </c>
      <c r="D85" s="321"/>
      <c r="E85" s="321"/>
      <c r="F85" s="321"/>
      <c r="G85" s="321"/>
      <c r="H85" s="321"/>
      <c r="I85" s="321"/>
      <c r="J85" s="321"/>
      <c r="K85" s="321"/>
      <c r="L85" s="321"/>
      <c r="M85" s="321"/>
      <c r="N85" s="321"/>
      <c r="O85" s="213"/>
      <c r="P85" s="257"/>
    </row>
    <row r="86" spans="1:16" ht="15">
      <c r="A86" s="124" t="s">
        <v>963</v>
      </c>
      <c r="B86" s="270" t="s">
        <v>352</v>
      </c>
      <c r="C86" s="316" t="s">
        <v>353</v>
      </c>
      <c r="D86" s="321"/>
      <c r="E86" s="321"/>
      <c r="F86" s="321"/>
      <c r="G86" s="321"/>
      <c r="H86" s="321"/>
      <c r="I86" s="321"/>
      <c r="J86" s="321"/>
      <c r="K86" s="321"/>
      <c r="L86" s="321"/>
      <c r="M86" s="321"/>
      <c r="N86" s="321"/>
      <c r="O86" s="213"/>
      <c r="P86" s="257"/>
    </row>
    <row r="87" spans="1:16" ht="15">
      <c r="A87" s="124" t="s">
        <v>964</v>
      </c>
      <c r="B87" s="270" t="s">
        <v>354</v>
      </c>
      <c r="C87" s="316" t="s">
        <v>355</v>
      </c>
      <c r="D87" s="321">
        <v>53082</v>
      </c>
      <c r="E87" s="321">
        <v>53204</v>
      </c>
      <c r="F87" s="321">
        <v>53204</v>
      </c>
      <c r="G87" s="321"/>
      <c r="H87" s="321"/>
      <c r="I87" s="321"/>
      <c r="J87" s="321"/>
      <c r="K87" s="321"/>
      <c r="L87" s="321"/>
      <c r="M87" s="321">
        <f>SUM(D87,G87,J87)</f>
        <v>53082</v>
      </c>
      <c r="N87" s="321">
        <f>SUM(E87)</f>
        <v>53204</v>
      </c>
      <c r="O87" s="213">
        <f>SUM(F87,I87,L87)</f>
        <v>53204</v>
      </c>
      <c r="P87" s="257">
        <f>O87/N87</f>
        <v>1</v>
      </c>
    </row>
    <row r="88" spans="1:16" ht="15">
      <c r="A88" s="124" t="s">
        <v>965</v>
      </c>
      <c r="B88" s="270" t="s">
        <v>356</v>
      </c>
      <c r="C88" s="316" t="s">
        <v>357</v>
      </c>
      <c r="D88" s="321"/>
      <c r="E88" s="321"/>
      <c r="F88" s="321"/>
      <c r="G88" s="321"/>
      <c r="H88" s="321"/>
      <c r="I88" s="321"/>
      <c r="J88" s="321"/>
      <c r="K88" s="321"/>
      <c r="L88" s="321"/>
      <c r="M88" s="321"/>
      <c r="N88" s="321"/>
      <c r="O88" s="213"/>
      <c r="P88" s="257"/>
    </row>
    <row r="89" spans="1:16" ht="15">
      <c r="A89" s="124" t="s">
        <v>977</v>
      </c>
      <c r="B89" s="262" t="s">
        <v>499</v>
      </c>
      <c r="C89" s="316" t="s">
        <v>358</v>
      </c>
      <c r="D89" s="321"/>
      <c r="E89" s="321"/>
      <c r="F89" s="321"/>
      <c r="G89" s="321"/>
      <c r="H89" s="321"/>
      <c r="I89" s="321"/>
      <c r="J89" s="321"/>
      <c r="K89" s="321"/>
      <c r="L89" s="321"/>
      <c r="M89" s="321"/>
      <c r="N89" s="321"/>
      <c r="O89" s="213"/>
      <c r="P89" s="257"/>
    </row>
    <row r="90" spans="1:16" ht="15">
      <c r="A90" s="124" t="s">
        <v>967</v>
      </c>
      <c r="B90" s="271" t="s">
        <v>518</v>
      </c>
      <c r="C90" s="317" t="s">
        <v>360</v>
      </c>
      <c r="D90" s="321">
        <f>SUM(D75,D80,D84,D85,D86,D87,D88,D89)</f>
        <v>53082</v>
      </c>
      <c r="E90" s="321">
        <f>SUM(E75,E80,E84,E85,E86,E87,E88,E89)</f>
        <v>53204</v>
      </c>
      <c r="F90" s="321">
        <f>SUM(F75,F80,F84,F85,F86,F87,F88,F89)</f>
        <v>53204</v>
      </c>
      <c r="G90" s="321">
        <f aca="true" t="shared" si="0" ref="G90:L90">SUM(G75,G80,G84,G85,G86,G87,G88,G89)</f>
        <v>5408</v>
      </c>
      <c r="H90" s="321">
        <f t="shared" si="0"/>
        <v>5407</v>
      </c>
      <c r="I90" s="321">
        <f>SUM(I75,I80,I84,I85,I86,I87,I88,I89)</f>
        <v>5407</v>
      </c>
      <c r="J90" s="321">
        <f t="shared" si="0"/>
        <v>0</v>
      </c>
      <c r="K90" s="321">
        <f t="shared" si="0"/>
        <v>0</v>
      </c>
      <c r="L90" s="321">
        <f t="shared" si="0"/>
        <v>0</v>
      </c>
      <c r="M90" s="321">
        <f>SUM(D90,G90,J90)</f>
        <v>58490</v>
      </c>
      <c r="N90" s="321">
        <f>SUM(E90,H90,K90)</f>
        <v>58611</v>
      </c>
      <c r="O90" s="321">
        <f>SUM(F90,I90,L90)</f>
        <v>58611</v>
      </c>
      <c r="P90" s="257">
        <f>O90/N90</f>
        <v>1</v>
      </c>
    </row>
    <row r="91" spans="1:16" ht="15" hidden="1">
      <c r="A91" s="124" t="s">
        <v>967</v>
      </c>
      <c r="B91" s="262" t="s">
        <v>361</v>
      </c>
      <c r="C91" s="316" t="s">
        <v>362</v>
      </c>
      <c r="D91" s="321"/>
      <c r="E91" s="321"/>
      <c r="F91" s="321"/>
      <c r="G91" s="321"/>
      <c r="H91" s="321"/>
      <c r="I91" s="321"/>
      <c r="J91" s="321"/>
      <c r="K91" s="321"/>
      <c r="L91" s="321"/>
      <c r="M91" s="321">
        <f>SUM(D91,G91,J91)</f>
        <v>0</v>
      </c>
      <c r="N91" s="321">
        <f>SUM(E91)</f>
        <v>0</v>
      </c>
      <c r="O91" s="213">
        <f>SUM(F91,I91,L91)</f>
        <v>0</v>
      </c>
      <c r="P91" s="257" t="e">
        <f>SUM(#REF!,G91,#REF!)</f>
        <v>#REF!</v>
      </c>
    </row>
    <row r="92" spans="1:16" ht="15" hidden="1">
      <c r="A92" s="124" t="s">
        <v>968</v>
      </c>
      <c r="B92" s="262" t="s">
        <v>363</v>
      </c>
      <c r="C92" s="316" t="s">
        <v>364</v>
      </c>
      <c r="D92" s="321"/>
      <c r="E92" s="321"/>
      <c r="F92" s="321"/>
      <c r="G92" s="321"/>
      <c r="H92" s="321"/>
      <c r="I92" s="321"/>
      <c r="J92" s="321"/>
      <c r="K92" s="321"/>
      <c r="L92" s="321"/>
      <c r="M92" s="321">
        <f>SUM(D92,G92,J92)</f>
        <v>0</v>
      </c>
      <c r="N92" s="321">
        <f>SUM(E92)</f>
        <v>0</v>
      </c>
      <c r="O92" s="213">
        <f>SUM(F92,I92,L92)</f>
        <v>0</v>
      </c>
      <c r="P92" s="257" t="e">
        <f>SUM(#REF!,G92,#REF!)</f>
        <v>#REF!</v>
      </c>
    </row>
    <row r="93" spans="1:16" ht="15" hidden="1">
      <c r="A93" s="124" t="s">
        <v>969</v>
      </c>
      <c r="B93" s="270" t="s">
        <v>365</v>
      </c>
      <c r="C93" s="316" t="s">
        <v>366</v>
      </c>
      <c r="D93" s="321"/>
      <c r="E93" s="321"/>
      <c r="F93" s="321"/>
      <c r="G93" s="321"/>
      <c r="H93" s="321"/>
      <c r="I93" s="321"/>
      <c r="J93" s="321"/>
      <c r="K93" s="321"/>
      <c r="L93" s="321"/>
      <c r="M93" s="321">
        <f>SUM(D93,G93,J93)</f>
        <v>0</v>
      </c>
      <c r="N93" s="321">
        <f>SUM(E93)</f>
        <v>0</v>
      </c>
      <c r="O93" s="213">
        <f>SUM(F93,I93,L93)</f>
        <v>0</v>
      </c>
      <c r="P93" s="257" t="e">
        <f>SUM(#REF!,G93,#REF!)</f>
        <v>#REF!</v>
      </c>
    </row>
    <row r="94" spans="1:16" ht="15" hidden="1">
      <c r="A94" s="124" t="s">
        <v>970</v>
      </c>
      <c r="B94" s="270" t="s">
        <v>500</v>
      </c>
      <c r="C94" s="316" t="s">
        <v>367</v>
      </c>
      <c r="D94" s="321"/>
      <c r="E94" s="321"/>
      <c r="F94" s="321"/>
      <c r="G94" s="321"/>
      <c r="H94" s="321"/>
      <c r="I94" s="321"/>
      <c r="J94" s="321"/>
      <c r="K94" s="321"/>
      <c r="L94" s="321"/>
      <c r="M94" s="321">
        <f>SUM(D94,G94,J94)</f>
        <v>0</v>
      </c>
      <c r="N94" s="321">
        <f>SUM(E94)</f>
        <v>0</v>
      </c>
      <c r="O94" s="213">
        <f>SUM(F94,I94,L94)</f>
        <v>0</v>
      </c>
      <c r="P94" s="257" t="e">
        <f>SUM(#REF!,G94,#REF!)</f>
        <v>#REF!</v>
      </c>
    </row>
    <row r="95" spans="1:16" ht="15">
      <c r="A95" s="124" t="s">
        <v>968</v>
      </c>
      <c r="B95" s="272" t="s">
        <v>519</v>
      </c>
      <c r="C95" s="317" t="s">
        <v>368</v>
      </c>
      <c r="D95" s="321"/>
      <c r="E95" s="321"/>
      <c r="F95" s="321"/>
      <c r="G95" s="321"/>
      <c r="H95" s="321"/>
      <c r="I95" s="321"/>
      <c r="J95" s="321"/>
      <c r="K95" s="321"/>
      <c r="L95" s="321"/>
      <c r="M95" s="321"/>
      <c r="N95" s="321"/>
      <c r="O95" s="213"/>
      <c r="P95" s="257"/>
    </row>
    <row r="96" spans="1:16" ht="15">
      <c r="A96" s="124" t="s">
        <v>969</v>
      </c>
      <c r="B96" s="271" t="s">
        <v>369</v>
      </c>
      <c r="C96" s="317" t="s">
        <v>370</v>
      </c>
      <c r="D96" s="321"/>
      <c r="E96" s="321"/>
      <c r="F96" s="321"/>
      <c r="G96" s="321"/>
      <c r="H96" s="321"/>
      <c r="I96" s="321"/>
      <c r="J96" s="321"/>
      <c r="K96" s="321"/>
      <c r="L96" s="321"/>
      <c r="M96" s="321"/>
      <c r="N96" s="321"/>
      <c r="O96" s="213"/>
      <c r="P96" s="257"/>
    </row>
    <row r="97" spans="1:16" ht="15.75">
      <c r="A97" s="124" t="s">
        <v>970</v>
      </c>
      <c r="B97" s="273" t="s">
        <v>520</v>
      </c>
      <c r="C97" s="318" t="s">
        <v>371</v>
      </c>
      <c r="D97" s="293">
        <f aca="true" t="shared" si="1" ref="D97:L97">SUM(D90,D95,D96)</f>
        <v>53082</v>
      </c>
      <c r="E97" s="293">
        <f>SUM(E90)</f>
        <v>53204</v>
      </c>
      <c r="F97" s="293">
        <f t="shared" si="1"/>
        <v>53204</v>
      </c>
      <c r="G97" s="293">
        <f t="shared" si="1"/>
        <v>5408</v>
      </c>
      <c r="H97" s="293">
        <f t="shared" si="1"/>
        <v>5407</v>
      </c>
      <c r="I97" s="293">
        <f t="shared" si="1"/>
        <v>5407</v>
      </c>
      <c r="J97" s="293">
        <f t="shared" si="1"/>
        <v>0</v>
      </c>
      <c r="K97" s="293">
        <f t="shared" si="1"/>
        <v>0</v>
      </c>
      <c r="L97" s="293">
        <f t="shared" si="1"/>
        <v>0</v>
      </c>
      <c r="M97" s="293">
        <f>SUM(M75,M80,M84,M85,M86,M87,M88,M89)</f>
        <v>58490</v>
      </c>
      <c r="N97" s="293">
        <f>SUM(N90)</f>
        <v>58611</v>
      </c>
      <c r="O97" s="293">
        <f>SUM(F97,I97,L97)</f>
        <v>58611</v>
      </c>
      <c r="P97" s="268">
        <f>O97/N97</f>
        <v>1</v>
      </c>
    </row>
    <row r="98" spans="1:16" ht="15.75">
      <c r="A98" s="124" t="s">
        <v>1000</v>
      </c>
      <c r="B98" s="274" t="s">
        <v>502</v>
      </c>
      <c r="C98" s="319"/>
      <c r="D98" s="322">
        <f aca="true" t="shared" si="2" ref="D98:L98">SUM(D69,D97)</f>
        <v>53203</v>
      </c>
      <c r="E98" s="322">
        <f t="shared" si="2"/>
        <v>53328</v>
      </c>
      <c r="F98" s="322">
        <f t="shared" si="2"/>
        <v>53251</v>
      </c>
      <c r="G98" s="322">
        <f t="shared" si="2"/>
        <v>5408</v>
      </c>
      <c r="H98" s="322">
        <f t="shared" si="2"/>
        <v>5407</v>
      </c>
      <c r="I98" s="322">
        <f t="shared" si="2"/>
        <v>5407</v>
      </c>
      <c r="J98" s="322">
        <f t="shared" si="2"/>
        <v>0</v>
      </c>
      <c r="K98" s="322">
        <f t="shared" si="2"/>
        <v>0</v>
      </c>
      <c r="L98" s="322">
        <f t="shared" si="2"/>
        <v>0</v>
      </c>
      <c r="M98" s="322">
        <f>SUM(M97,M69)</f>
        <v>58615</v>
      </c>
      <c r="N98" s="322">
        <f>SUM(N69,N97)</f>
        <v>58735</v>
      </c>
      <c r="O98" s="322">
        <f>SUM(O69,O97)</f>
        <v>58658</v>
      </c>
      <c r="P98" s="275">
        <f>O98/N98</f>
        <v>0.9986890269856133</v>
      </c>
    </row>
  </sheetData>
  <sheetProtection/>
  <mergeCells count="3">
    <mergeCell ref="B1:O1"/>
    <mergeCell ref="B2:O2"/>
    <mergeCell ref="J3:P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F147"/>
  <sheetViews>
    <sheetView zoomScale="110" zoomScaleNormal="110" zoomScalePageLayoutView="0" workbookViewId="0" topLeftCell="A1">
      <pane ySplit="5" topLeftCell="A18" activePane="bottomLeft" state="frozen"/>
      <selection pane="topLeft" activeCell="A1" sqref="A1"/>
      <selection pane="bottomLeft" activeCell="J4" sqref="J4"/>
    </sheetView>
  </sheetViews>
  <sheetFormatPr defaultColWidth="9.140625" defaultRowHeight="15"/>
  <cols>
    <col min="1" max="1" width="4.28125" style="117" customWidth="1"/>
    <col min="2" max="2" width="64.28125" style="117" customWidth="1"/>
    <col min="3" max="3" width="7.7109375" style="117" customWidth="1"/>
    <col min="4" max="6" width="8.57421875" style="117" customWidth="1"/>
    <col min="7" max="9" width="9.57421875" style="117" customWidth="1"/>
    <col min="10" max="12" width="8.140625" style="117" customWidth="1"/>
    <col min="13" max="14" width="10.57421875" style="117" customWidth="1"/>
    <col min="15" max="15" width="9.140625" style="117" customWidth="1"/>
    <col min="16" max="16" width="10.421875" style="117" customWidth="1"/>
    <col min="17" max="16384" width="9.140625" style="117" customWidth="1"/>
  </cols>
  <sheetData>
    <row r="1" spans="2:15" s="216" customFormat="1" ht="21" customHeight="1">
      <c r="B1" s="348" t="s">
        <v>1029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</row>
    <row r="2" spans="2:15" s="216" customFormat="1" ht="18.75" customHeight="1">
      <c r="B2" s="348" t="s">
        <v>898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</row>
    <row r="3" spans="2:17" ht="18.75" customHeight="1">
      <c r="B3" s="204"/>
      <c r="C3" s="217"/>
      <c r="D3" s="217"/>
      <c r="E3" s="217"/>
      <c r="F3" s="217"/>
      <c r="G3" s="217"/>
      <c r="H3" s="217"/>
      <c r="I3" s="217"/>
      <c r="J3" s="352" t="s">
        <v>1043</v>
      </c>
      <c r="K3" s="352"/>
      <c r="L3" s="352"/>
      <c r="M3" s="352"/>
      <c r="N3" s="352"/>
      <c r="O3" s="352"/>
      <c r="P3" s="352"/>
      <c r="Q3" s="147"/>
    </row>
    <row r="4" spans="1:16" ht="15.75">
      <c r="A4" s="124"/>
      <c r="B4" s="276" t="s">
        <v>721</v>
      </c>
      <c r="C4" s="329" t="s">
        <v>722</v>
      </c>
      <c r="D4" s="277" t="s">
        <v>723</v>
      </c>
      <c r="E4" s="277" t="s">
        <v>724</v>
      </c>
      <c r="F4" s="277" t="s">
        <v>720</v>
      </c>
      <c r="G4" s="277" t="s">
        <v>725</v>
      </c>
      <c r="H4" s="277" t="s">
        <v>899</v>
      </c>
      <c r="I4" s="277" t="s">
        <v>900</v>
      </c>
      <c r="J4" s="277" t="s">
        <v>901</v>
      </c>
      <c r="K4" s="277" t="s">
        <v>902</v>
      </c>
      <c r="L4" s="277" t="s">
        <v>903</v>
      </c>
      <c r="M4" s="123" t="s">
        <v>904</v>
      </c>
      <c r="N4" s="123" t="s">
        <v>905</v>
      </c>
      <c r="O4" s="123" t="s">
        <v>906</v>
      </c>
      <c r="P4" s="123" t="s">
        <v>979</v>
      </c>
    </row>
    <row r="5" spans="1:16" s="219" customFormat="1" ht="67.5">
      <c r="A5" s="212"/>
      <c r="B5" s="252" t="s">
        <v>69</v>
      </c>
      <c r="C5" s="330" t="s">
        <v>70</v>
      </c>
      <c r="D5" s="218" t="s">
        <v>907</v>
      </c>
      <c r="E5" s="218" t="s">
        <v>908</v>
      </c>
      <c r="F5" s="218" t="s">
        <v>909</v>
      </c>
      <c r="G5" s="218" t="s">
        <v>910</v>
      </c>
      <c r="H5" s="218" t="s">
        <v>978</v>
      </c>
      <c r="I5" s="218" t="s">
        <v>911</v>
      </c>
      <c r="J5" s="218" t="s">
        <v>912</v>
      </c>
      <c r="K5" s="218" t="s">
        <v>913</v>
      </c>
      <c r="L5" s="218" t="s">
        <v>914</v>
      </c>
      <c r="M5" s="278" t="s">
        <v>915</v>
      </c>
      <c r="N5" s="278" t="s">
        <v>916</v>
      </c>
      <c r="O5" s="195" t="s">
        <v>917</v>
      </c>
      <c r="P5" s="195" t="s">
        <v>726</v>
      </c>
    </row>
    <row r="6" spans="1:16" ht="15" customHeight="1">
      <c r="A6" s="212" t="s">
        <v>675</v>
      </c>
      <c r="B6" s="279" t="s">
        <v>71</v>
      </c>
      <c r="C6" s="331" t="s">
        <v>72</v>
      </c>
      <c r="D6" s="222">
        <v>33820</v>
      </c>
      <c r="E6" s="222">
        <v>35135</v>
      </c>
      <c r="F6" s="222">
        <v>34903</v>
      </c>
      <c r="G6" s="280"/>
      <c r="H6" s="280"/>
      <c r="I6" s="280"/>
      <c r="J6" s="280"/>
      <c r="K6" s="280"/>
      <c r="L6" s="280"/>
      <c r="M6" s="321">
        <f aca="true" t="shared" si="0" ref="M6:M18">SUM(D6,G6,J6)</f>
        <v>33820</v>
      </c>
      <c r="N6" s="321">
        <f aca="true" t="shared" si="1" ref="N6:N18">SUM(E6,H6,K6)</f>
        <v>35135</v>
      </c>
      <c r="O6" s="321">
        <f>SUM(F6,I6,L6)</f>
        <v>34903</v>
      </c>
      <c r="P6" s="284">
        <f>O6/N6</f>
        <v>0.9933968976803756</v>
      </c>
    </row>
    <row r="7" spans="1:16" ht="15" customHeight="1">
      <c r="A7" s="212" t="s">
        <v>675</v>
      </c>
      <c r="B7" s="279" t="s">
        <v>73</v>
      </c>
      <c r="C7" s="332" t="s">
        <v>74</v>
      </c>
      <c r="D7" s="222">
        <v>1200</v>
      </c>
      <c r="E7" s="222">
        <v>1200</v>
      </c>
      <c r="F7" s="222">
        <v>1200</v>
      </c>
      <c r="G7" s="280"/>
      <c r="H7" s="280"/>
      <c r="I7" s="280"/>
      <c r="J7" s="280"/>
      <c r="K7" s="280"/>
      <c r="L7" s="280"/>
      <c r="M7" s="321">
        <f t="shared" si="0"/>
        <v>1200</v>
      </c>
      <c r="N7" s="321">
        <f t="shared" si="1"/>
        <v>1200</v>
      </c>
      <c r="O7" s="321">
        <f>SUM(F7,I7,L7)</f>
        <v>1200</v>
      </c>
      <c r="P7" s="284">
        <f>O7/N7</f>
        <v>1</v>
      </c>
    </row>
    <row r="8" spans="1:16" ht="15" customHeight="1">
      <c r="A8" s="212" t="s">
        <v>676</v>
      </c>
      <c r="B8" s="279" t="s">
        <v>75</v>
      </c>
      <c r="C8" s="332" t="s">
        <v>76</v>
      </c>
      <c r="D8" s="280"/>
      <c r="E8" s="280"/>
      <c r="F8" s="280"/>
      <c r="G8" s="280"/>
      <c r="H8" s="280"/>
      <c r="I8" s="280"/>
      <c r="J8" s="280"/>
      <c r="K8" s="280"/>
      <c r="L8" s="280"/>
      <c r="M8" s="321"/>
      <c r="N8" s="321"/>
      <c r="O8" s="321"/>
      <c r="P8" s="284"/>
    </row>
    <row r="9" spans="1:16" ht="15" customHeight="1">
      <c r="A9" s="212" t="s">
        <v>677</v>
      </c>
      <c r="B9" s="255" t="s">
        <v>77</v>
      </c>
      <c r="C9" s="332" t="s">
        <v>78</v>
      </c>
      <c r="D9" s="280"/>
      <c r="E9" s="280"/>
      <c r="F9" s="280"/>
      <c r="G9" s="280"/>
      <c r="H9" s="280"/>
      <c r="I9" s="280"/>
      <c r="J9" s="280"/>
      <c r="K9" s="280"/>
      <c r="L9" s="280"/>
      <c r="M9" s="321"/>
      <c r="N9" s="321"/>
      <c r="O9" s="321"/>
      <c r="P9" s="284"/>
    </row>
    <row r="10" spans="1:16" ht="15" customHeight="1">
      <c r="A10" s="212" t="s">
        <v>678</v>
      </c>
      <c r="B10" s="255" t="s">
        <v>79</v>
      </c>
      <c r="C10" s="332" t="s">
        <v>80</v>
      </c>
      <c r="D10" s="280"/>
      <c r="E10" s="280"/>
      <c r="F10" s="280"/>
      <c r="G10" s="280"/>
      <c r="H10" s="280"/>
      <c r="I10" s="280"/>
      <c r="J10" s="280"/>
      <c r="K10" s="280"/>
      <c r="L10" s="280"/>
      <c r="M10" s="321"/>
      <c r="N10" s="321"/>
      <c r="O10" s="321"/>
      <c r="P10" s="284"/>
    </row>
    <row r="11" spans="1:16" ht="15" customHeight="1">
      <c r="A11" s="212" t="s">
        <v>679</v>
      </c>
      <c r="B11" s="255" t="s">
        <v>81</v>
      </c>
      <c r="C11" s="332" t="s">
        <v>82</v>
      </c>
      <c r="D11" s="280"/>
      <c r="E11" s="280"/>
      <c r="F11" s="280"/>
      <c r="G11" s="280"/>
      <c r="H11" s="280"/>
      <c r="I11" s="280"/>
      <c r="J11" s="280"/>
      <c r="K11" s="280"/>
      <c r="L11" s="280"/>
      <c r="M11" s="321"/>
      <c r="N11" s="321"/>
      <c r="O11" s="321"/>
      <c r="P11" s="284"/>
    </row>
    <row r="12" spans="1:16" ht="15" customHeight="1">
      <c r="A12" s="212" t="s">
        <v>676</v>
      </c>
      <c r="B12" s="255" t="s">
        <v>83</v>
      </c>
      <c r="C12" s="332" t="s">
        <v>84</v>
      </c>
      <c r="D12" s="222">
        <v>3314</v>
      </c>
      <c r="E12" s="222">
        <v>3498</v>
      </c>
      <c r="F12" s="222">
        <v>3498</v>
      </c>
      <c r="G12" s="280"/>
      <c r="H12" s="280"/>
      <c r="I12" s="280"/>
      <c r="J12" s="280"/>
      <c r="K12" s="280"/>
      <c r="L12" s="280"/>
      <c r="M12" s="321">
        <f t="shared" si="0"/>
        <v>3314</v>
      </c>
      <c r="N12" s="321">
        <f t="shared" si="1"/>
        <v>3498</v>
      </c>
      <c r="O12" s="321">
        <f>SUM(F12,I12,L12)</f>
        <v>3498</v>
      </c>
      <c r="P12" s="284">
        <f>O12/N12</f>
        <v>1</v>
      </c>
    </row>
    <row r="13" spans="1:16" ht="15" customHeight="1">
      <c r="A13" s="212" t="s">
        <v>681</v>
      </c>
      <c r="B13" s="255" t="s">
        <v>85</v>
      </c>
      <c r="C13" s="332" t="s">
        <v>86</v>
      </c>
      <c r="D13" s="280"/>
      <c r="E13" s="280"/>
      <c r="F13" s="280"/>
      <c r="G13" s="280"/>
      <c r="H13" s="280"/>
      <c r="I13" s="280"/>
      <c r="J13" s="280"/>
      <c r="K13" s="280"/>
      <c r="L13" s="280"/>
      <c r="M13" s="321"/>
      <c r="N13" s="321"/>
      <c r="O13" s="321"/>
      <c r="P13" s="284"/>
    </row>
    <row r="14" spans="1:16" ht="15" customHeight="1">
      <c r="A14" s="212" t="s">
        <v>682</v>
      </c>
      <c r="B14" s="258" t="s">
        <v>87</v>
      </c>
      <c r="C14" s="332" t="s">
        <v>88</v>
      </c>
      <c r="D14" s="222">
        <v>240</v>
      </c>
      <c r="E14" s="222">
        <v>225</v>
      </c>
      <c r="F14" s="222">
        <v>224</v>
      </c>
      <c r="G14" s="280"/>
      <c r="H14" s="280"/>
      <c r="I14" s="280"/>
      <c r="J14" s="280"/>
      <c r="K14" s="280"/>
      <c r="L14" s="280"/>
      <c r="M14" s="321">
        <f t="shared" si="0"/>
        <v>240</v>
      </c>
      <c r="N14" s="321">
        <f t="shared" si="1"/>
        <v>225</v>
      </c>
      <c r="O14" s="321">
        <f>SUM(F14,I14,L14)</f>
        <v>224</v>
      </c>
      <c r="P14" s="284">
        <f>O14/N14</f>
        <v>0.9955555555555555</v>
      </c>
    </row>
    <row r="15" spans="1:16" ht="15" customHeight="1">
      <c r="A15" s="212" t="s">
        <v>683</v>
      </c>
      <c r="B15" s="258" t="s">
        <v>89</v>
      </c>
      <c r="C15" s="332" t="s">
        <v>90</v>
      </c>
      <c r="D15" s="280">
        <v>555</v>
      </c>
      <c r="E15" s="280">
        <v>305</v>
      </c>
      <c r="F15" s="280">
        <v>221</v>
      </c>
      <c r="G15" s="280"/>
      <c r="H15" s="280"/>
      <c r="I15" s="280"/>
      <c r="J15" s="280"/>
      <c r="K15" s="280"/>
      <c r="L15" s="280"/>
      <c r="M15" s="321">
        <f t="shared" si="0"/>
        <v>555</v>
      </c>
      <c r="N15" s="321">
        <f t="shared" si="1"/>
        <v>305</v>
      </c>
      <c r="O15" s="321">
        <f>SUM(F15,I15,L15)</f>
        <v>221</v>
      </c>
      <c r="P15" s="284">
        <f>O15/N15</f>
        <v>0.7245901639344262</v>
      </c>
    </row>
    <row r="16" spans="1:16" ht="15" customHeight="1">
      <c r="A16" s="212" t="s">
        <v>684</v>
      </c>
      <c r="B16" s="258" t="s">
        <v>91</v>
      </c>
      <c r="C16" s="332" t="s">
        <v>92</v>
      </c>
      <c r="D16" s="222"/>
      <c r="E16" s="222"/>
      <c r="F16" s="222"/>
      <c r="G16" s="280"/>
      <c r="H16" s="280"/>
      <c r="I16" s="280"/>
      <c r="J16" s="280"/>
      <c r="K16" s="280"/>
      <c r="L16" s="280"/>
      <c r="M16" s="321"/>
      <c r="N16" s="321"/>
      <c r="O16" s="321"/>
      <c r="P16" s="284"/>
    </row>
    <row r="17" spans="1:16" ht="15" customHeight="1">
      <c r="A17" s="212" t="s">
        <v>685</v>
      </c>
      <c r="B17" s="258" t="s">
        <v>93</v>
      </c>
      <c r="C17" s="332" t="s">
        <v>94</v>
      </c>
      <c r="D17" s="280"/>
      <c r="E17" s="280"/>
      <c r="F17" s="280"/>
      <c r="G17" s="280"/>
      <c r="H17" s="280"/>
      <c r="I17" s="280"/>
      <c r="J17" s="280"/>
      <c r="K17" s="280"/>
      <c r="L17" s="280"/>
      <c r="M17" s="321"/>
      <c r="N17" s="321"/>
      <c r="O17" s="321"/>
      <c r="P17" s="284"/>
    </row>
    <row r="18" spans="1:16" ht="15" customHeight="1">
      <c r="A18" s="212" t="s">
        <v>686</v>
      </c>
      <c r="B18" s="258" t="s">
        <v>431</v>
      </c>
      <c r="C18" s="332" t="s">
        <v>95</v>
      </c>
      <c r="D18" s="222"/>
      <c r="E18" s="222">
        <v>395</v>
      </c>
      <c r="F18" s="222">
        <v>390</v>
      </c>
      <c r="G18" s="280"/>
      <c r="H18" s="280"/>
      <c r="I18" s="280"/>
      <c r="J18" s="280"/>
      <c r="K18" s="280"/>
      <c r="L18" s="280"/>
      <c r="M18" s="321">
        <f t="shared" si="0"/>
        <v>0</v>
      </c>
      <c r="N18" s="321">
        <f t="shared" si="1"/>
        <v>395</v>
      </c>
      <c r="O18" s="321">
        <f>SUM(F18,I18,L18)</f>
        <v>390</v>
      </c>
      <c r="P18" s="284">
        <f>O18/N18</f>
        <v>0.9873417721518988</v>
      </c>
    </row>
    <row r="19" spans="1:16" ht="15">
      <c r="A19" s="212" t="s">
        <v>687</v>
      </c>
      <c r="B19" s="281" t="s">
        <v>372</v>
      </c>
      <c r="C19" s="333" t="s">
        <v>96</v>
      </c>
      <c r="D19" s="220">
        <f>SUM(D6:D18)</f>
        <v>39129</v>
      </c>
      <c r="E19" s="220">
        <f aca="true" t="shared" si="2" ref="E19:L19">SUM(E6:E18)</f>
        <v>40758</v>
      </c>
      <c r="F19" s="220">
        <f t="shared" si="2"/>
        <v>40436</v>
      </c>
      <c r="G19" s="220">
        <f t="shared" si="2"/>
        <v>0</v>
      </c>
      <c r="H19" s="220">
        <f t="shared" si="2"/>
        <v>0</v>
      </c>
      <c r="I19" s="220">
        <f t="shared" si="2"/>
        <v>0</v>
      </c>
      <c r="J19" s="220">
        <f t="shared" si="2"/>
        <v>0</v>
      </c>
      <c r="K19" s="220">
        <f>SUM(K6:K18)</f>
        <v>0</v>
      </c>
      <c r="L19" s="220">
        <f t="shared" si="2"/>
        <v>0</v>
      </c>
      <c r="M19" s="283">
        <f>SUM(D19,G19,J19)</f>
        <v>39129</v>
      </c>
      <c r="N19" s="283">
        <f>SUM(E19,K19)</f>
        <v>40758</v>
      </c>
      <c r="O19" s="283">
        <f>SUM(F19,L19)</f>
        <v>40436</v>
      </c>
      <c r="P19" s="284">
        <f aca="true" t="shared" si="3" ref="P19:P25">O19/N19</f>
        <v>0.9920997104862849</v>
      </c>
    </row>
    <row r="20" spans="1:16" ht="15">
      <c r="A20" s="212" t="s">
        <v>688</v>
      </c>
      <c r="B20" s="258" t="s">
        <v>97</v>
      </c>
      <c r="C20" s="332" t="s">
        <v>98</v>
      </c>
      <c r="D20" s="220"/>
      <c r="E20" s="220"/>
      <c r="F20" s="220"/>
      <c r="G20" s="339"/>
      <c r="H20" s="339"/>
      <c r="I20" s="339"/>
      <c r="J20" s="339"/>
      <c r="K20" s="339"/>
      <c r="L20" s="339"/>
      <c r="M20" s="283">
        <f>SUM(D20,G20,J20)</f>
        <v>0</v>
      </c>
      <c r="N20" s="283">
        <f aca="true" t="shared" si="4" ref="N20:O24">SUM(E20,K20)</f>
        <v>0</v>
      </c>
      <c r="O20" s="283">
        <f t="shared" si="4"/>
        <v>0</v>
      </c>
      <c r="P20" s="284"/>
    </row>
    <row r="21" spans="1:16" ht="25.5">
      <c r="A21" s="212" t="s">
        <v>689</v>
      </c>
      <c r="B21" s="258" t="s">
        <v>99</v>
      </c>
      <c r="C21" s="332" t="s">
        <v>100</v>
      </c>
      <c r="D21" s="339"/>
      <c r="E21" s="339"/>
      <c r="F21" s="339"/>
      <c r="G21" s="339"/>
      <c r="H21" s="339"/>
      <c r="I21" s="339"/>
      <c r="J21" s="339"/>
      <c r="K21" s="339"/>
      <c r="L21" s="339"/>
      <c r="M21" s="283">
        <f>SUM(D21,G21,J21)</f>
        <v>0</v>
      </c>
      <c r="N21" s="283">
        <f t="shared" si="4"/>
        <v>0</v>
      </c>
      <c r="O21" s="283">
        <f t="shared" si="4"/>
        <v>0</v>
      </c>
      <c r="P21" s="284"/>
    </row>
    <row r="22" spans="1:16" ht="15">
      <c r="A22" s="212" t="s">
        <v>690</v>
      </c>
      <c r="B22" s="256" t="s">
        <v>101</v>
      </c>
      <c r="C22" s="332" t="s">
        <v>102</v>
      </c>
      <c r="D22" s="220">
        <v>50</v>
      </c>
      <c r="E22" s="220">
        <v>82</v>
      </c>
      <c r="F22" s="220">
        <v>82</v>
      </c>
      <c r="G22" s="339"/>
      <c r="H22" s="339"/>
      <c r="I22" s="339"/>
      <c r="J22" s="339"/>
      <c r="K22" s="339"/>
      <c r="L22" s="339"/>
      <c r="M22" s="283">
        <f>SUM(D22,G22,J22)</f>
        <v>50</v>
      </c>
      <c r="N22" s="283">
        <f t="shared" si="4"/>
        <v>82</v>
      </c>
      <c r="O22" s="283">
        <f t="shared" si="4"/>
        <v>82</v>
      </c>
      <c r="P22" s="284">
        <f t="shared" si="3"/>
        <v>1</v>
      </c>
    </row>
    <row r="23" spans="1:16" ht="15">
      <c r="A23" s="212" t="s">
        <v>691</v>
      </c>
      <c r="B23" s="259" t="s">
        <v>373</v>
      </c>
      <c r="C23" s="333" t="s">
        <v>103</v>
      </c>
      <c r="D23" s="220">
        <f aca="true" t="shared" si="5" ref="D23:O23">SUM(D20:D22)</f>
        <v>50</v>
      </c>
      <c r="E23" s="220">
        <f t="shared" si="5"/>
        <v>82</v>
      </c>
      <c r="F23" s="220">
        <f t="shared" si="5"/>
        <v>82</v>
      </c>
      <c r="G23" s="220">
        <f t="shared" si="5"/>
        <v>0</v>
      </c>
      <c r="H23" s="220">
        <f t="shared" si="5"/>
        <v>0</v>
      </c>
      <c r="I23" s="220">
        <f t="shared" si="5"/>
        <v>0</v>
      </c>
      <c r="J23" s="220">
        <f t="shared" si="5"/>
        <v>0</v>
      </c>
      <c r="K23" s="220">
        <f t="shared" si="5"/>
        <v>0</v>
      </c>
      <c r="L23" s="220">
        <f t="shared" si="5"/>
        <v>0</v>
      </c>
      <c r="M23" s="220">
        <f t="shared" si="5"/>
        <v>50</v>
      </c>
      <c r="N23" s="220">
        <f t="shared" si="5"/>
        <v>82</v>
      </c>
      <c r="O23" s="220">
        <f t="shared" si="5"/>
        <v>82</v>
      </c>
      <c r="P23" s="284">
        <f>O23/N23</f>
        <v>1</v>
      </c>
    </row>
    <row r="24" spans="1:16" s="324" customFormat="1" ht="18" customHeight="1">
      <c r="A24" s="340" t="s">
        <v>674</v>
      </c>
      <c r="B24" s="282" t="s">
        <v>461</v>
      </c>
      <c r="C24" s="334" t="s">
        <v>104</v>
      </c>
      <c r="D24" s="220">
        <f>D19+D23</f>
        <v>39179</v>
      </c>
      <c r="E24" s="220">
        <f>E19+E23</f>
        <v>40840</v>
      </c>
      <c r="F24" s="220">
        <f>F19+F23</f>
        <v>40518</v>
      </c>
      <c r="G24" s="220"/>
      <c r="H24" s="220"/>
      <c r="I24" s="220"/>
      <c r="J24" s="220"/>
      <c r="K24" s="220"/>
      <c r="L24" s="220"/>
      <c r="M24" s="325">
        <f>SUM(D24,G24,J24)</f>
        <v>39179</v>
      </c>
      <c r="N24" s="325">
        <f>SUM(E24,K24)</f>
        <v>40840</v>
      </c>
      <c r="O24" s="325">
        <f t="shared" si="4"/>
        <v>40518</v>
      </c>
      <c r="P24" s="341">
        <f t="shared" si="3"/>
        <v>0.9921155729676787</v>
      </c>
    </row>
    <row r="25" spans="1:16" s="324" customFormat="1" ht="15">
      <c r="A25" s="340" t="s">
        <v>675</v>
      </c>
      <c r="B25" s="260" t="s">
        <v>432</v>
      </c>
      <c r="C25" s="334" t="s">
        <v>105</v>
      </c>
      <c r="D25" s="220">
        <v>8873</v>
      </c>
      <c r="E25" s="220">
        <v>9652</v>
      </c>
      <c r="F25" s="220">
        <v>9512</v>
      </c>
      <c r="G25" s="220"/>
      <c r="H25" s="220"/>
      <c r="I25" s="220"/>
      <c r="J25" s="220"/>
      <c r="K25" s="220"/>
      <c r="L25" s="220"/>
      <c r="M25" s="325">
        <f aca="true" t="shared" si="6" ref="M25:M30">SUM(D25,G25,J25)</f>
        <v>8873</v>
      </c>
      <c r="N25" s="325">
        <f>SUM(E25,K25)</f>
        <v>9652</v>
      </c>
      <c r="O25" s="325">
        <f aca="true" t="shared" si="7" ref="O25:O30">SUM(F25,I25,L25)</f>
        <v>9512</v>
      </c>
      <c r="P25" s="341">
        <f t="shared" si="3"/>
        <v>0.985495234148363</v>
      </c>
    </row>
    <row r="26" spans="1:16" s="324" customFormat="1" ht="15">
      <c r="A26" s="340" t="s">
        <v>676</v>
      </c>
      <c r="B26" s="285" t="s">
        <v>106</v>
      </c>
      <c r="C26" s="335" t="s">
        <v>107</v>
      </c>
      <c r="D26" s="222">
        <v>70</v>
      </c>
      <c r="E26" s="222">
        <v>70</v>
      </c>
      <c r="F26" s="222">
        <v>66</v>
      </c>
      <c r="G26" s="222"/>
      <c r="H26" s="222"/>
      <c r="I26" s="222"/>
      <c r="J26" s="222"/>
      <c r="K26" s="222"/>
      <c r="L26" s="222"/>
      <c r="M26" s="321">
        <f t="shared" si="6"/>
        <v>70</v>
      </c>
      <c r="N26" s="321">
        <f>SUM(E26,H26,K26)</f>
        <v>70</v>
      </c>
      <c r="O26" s="321">
        <f t="shared" si="7"/>
        <v>66</v>
      </c>
      <c r="P26" s="323">
        <f aca="true" t="shared" si="8" ref="P26:P47">O26/N26</f>
        <v>0.9428571428571428</v>
      </c>
    </row>
    <row r="27" spans="1:16" s="324" customFormat="1" ht="15">
      <c r="A27" s="340" t="s">
        <v>677</v>
      </c>
      <c r="B27" s="285" t="s">
        <v>108</v>
      </c>
      <c r="C27" s="335" t="s">
        <v>109</v>
      </c>
      <c r="D27" s="222">
        <v>800</v>
      </c>
      <c r="E27" s="222">
        <v>800</v>
      </c>
      <c r="F27" s="222">
        <v>544</v>
      </c>
      <c r="G27" s="222"/>
      <c r="H27" s="222"/>
      <c r="I27" s="222"/>
      <c r="J27" s="222"/>
      <c r="K27" s="222"/>
      <c r="L27" s="222"/>
      <c r="M27" s="321">
        <f t="shared" si="6"/>
        <v>800</v>
      </c>
      <c r="N27" s="321">
        <f>SUM(E27,H27,K27)</f>
        <v>800</v>
      </c>
      <c r="O27" s="321">
        <f t="shared" si="7"/>
        <v>544</v>
      </c>
      <c r="P27" s="323">
        <f t="shared" si="8"/>
        <v>0.68</v>
      </c>
    </row>
    <row r="28" spans="1:16" s="324" customFormat="1" ht="15">
      <c r="A28" s="340" t="s">
        <v>678</v>
      </c>
      <c r="B28" s="260" t="s">
        <v>1001</v>
      </c>
      <c r="C28" s="334" t="s">
        <v>112</v>
      </c>
      <c r="D28" s="220">
        <f>SUM(D26:D27)</f>
        <v>870</v>
      </c>
      <c r="E28" s="220">
        <f aca="true" t="shared" si="9" ref="E28:L28">SUM(E26:E27)</f>
        <v>870</v>
      </c>
      <c r="F28" s="220">
        <f t="shared" si="9"/>
        <v>610</v>
      </c>
      <c r="G28" s="220"/>
      <c r="H28" s="220"/>
      <c r="I28" s="220"/>
      <c r="J28" s="220"/>
      <c r="K28" s="220">
        <f t="shared" si="9"/>
        <v>0</v>
      </c>
      <c r="L28" s="220">
        <f t="shared" si="9"/>
        <v>0</v>
      </c>
      <c r="M28" s="325">
        <f t="shared" si="6"/>
        <v>870</v>
      </c>
      <c r="N28" s="325">
        <f>SUM(E28,H28,K28)</f>
        <v>870</v>
      </c>
      <c r="O28" s="325">
        <f t="shared" si="7"/>
        <v>610</v>
      </c>
      <c r="P28" s="341">
        <f t="shared" si="8"/>
        <v>0.7011494252873564</v>
      </c>
    </row>
    <row r="29" spans="1:16" s="324" customFormat="1" ht="15">
      <c r="A29" s="340" t="s">
        <v>679</v>
      </c>
      <c r="B29" s="285" t="s">
        <v>113</v>
      </c>
      <c r="C29" s="335" t="s">
        <v>114</v>
      </c>
      <c r="D29" s="222">
        <v>1130</v>
      </c>
      <c r="E29" s="222">
        <v>1130</v>
      </c>
      <c r="F29" s="222">
        <v>1040</v>
      </c>
      <c r="G29" s="222"/>
      <c r="H29" s="222"/>
      <c r="I29" s="222"/>
      <c r="J29" s="222"/>
      <c r="K29" s="222"/>
      <c r="L29" s="222"/>
      <c r="M29" s="321">
        <f t="shared" si="6"/>
        <v>1130</v>
      </c>
      <c r="N29" s="321">
        <f>SUM(E29,H29,K29)</f>
        <v>1130</v>
      </c>
      <c r="O29" s="321">
        <f t="shared" si="7"/>
        <v>1040</v>
      </c>
      <c r="P29" s="323">
        <f t="shared" si="8"/>
        <v>0.9203539823008849</v>
      </c>
    </row>
    <row r="30" spans="1:16" s="324" customFormat="1" ht="15">
      <c r="A30" s="340" t="s">
        <v>680</v>
      </c>
      <c r="B30" s="285" t="s">
        <v>115</v>
      </c>
      <c r="C30" s="335" t="s">
        <v>116</v>
      </c>
      <c r="D30" s="222">
        <v>400</v>
      </c>
      <c r="E30" s="222">
        <v>400</v>
      </c>
      <c r="F30" s="222">
        <v>349</v>
      </c>
      <c r="G30" s="222"/>
      <c r="H30" s="222"/>
      <c r="I30" s="222"/>
      <c r="J30" s="222"/>
      <c r="K30" s="222"/>
      <c r="L30" s="222"/>
      <c r="M30" s="321">
        <f t="shared" si="6"/>
        <v>400</v>
      </c>
      <c r="N30" s="321">
        <f>SUM(E30,H30,K30)</f>
        <v>400</v>
      </c>
      <c r="O30" s="321">
        <f t="shared" si="7"/>
        <v>349</v>
      </c>
      <c r="P30" s="323">
        <f t="shared" si="8"/>
        <v>0.8725</v>
      </c>
    </row>
    <row r="31" spans="1:16" s="324" customFormat="1" ht="15">
      <c r="A31" s="340" t="s">
        <v>681</v>
      </c>
      <c r="B31" s="260" t="s">
        <v>1002</v>
      </c>
      <c r="C31" s="334" t="s">
        <v>117</v>
      </c>
      <c r="D31" s="220">
        <f>SUM(D29:D30)</f>
        <v>1530</v>
      </c>
      <c r="E31" s="220">
        <f aca="true" t="shared" si="10" ref="E31:O31">SUM(E29:E30)</f>
        <v>1530</v>
      </c>
      <c r="F31" s="220">
        <f t="shared" si="10"/>
        <v>1389</v>
      </c>
      <c r="G31" s="220"/>
      <c r="H31" s="220"/>
      <c r="I31" s="220"/>
      <c r="J31" s="220"/>
      <c r="K31" s="220"/>
      <c r="L31" s="220"/>
      <c r="M31" s="220">
        <f t="shared" si="10"/>
        <v>1530</v>
      </c>
      <c r="N31" s="220">
        <f t="shared" si="10"/>
        <v>1530</v>
      </c>
      <c r="O31" s="220">
        <f t="shared" si="10"/>
        <v>1389</v>
      </c>
      <c r="P31" s="341">
        <f t="shared" si="8"/>
        <v>0.907843137254902</v>
      </c>
    </row>
    <row r="32" spans="1:16" s="324" customFormat="1" ht="15">
      <c r="A32" s="340" t="s">
        <v>682</v>
      </c>
      <c r="B32" s="285" t="s">
        <v>118</v>
      </c>
      <c r="C32" s="335" t="s">
        <v>119</v>
      </c>
      <c r="D32" s="222">
        <v>1020</v>
      </c>
      <c r="E32" s="222">
        <v>1020</v>
      </c>
      <c r="F32" s="222">
        <v>691</v>
      </c>
      <c r="G32" s="222"/>
      <c r="H32" s="222"/>
      <c r="I32" s="222"/>
      <c r="J32" s="222"/>
      <c r="K32" s="222"/>
      <c r="L32" s="222"/>
      <c r="M32" s="321">
        <f>SUM(D32)</f>
        <v>1020</v>
      </c>
      <c r="N32" s="321">
        <f>SUM(E32)</f>
        <v>1020</v>
      </c>
      <c r="O32" s="321">
        <f>SUM(F32)</f>
        <v>691</v>
      </c>
      <c r="P32" s="323">
        <f t="shared" si="8"/>
        <v>0.6774509803921569</v>
      </c>
    </row>
    <row r="33" spans="1:16" s="324" customFormat="1" ht="15">
      <c r="A33" s="340" t="s">
        <v>683</v>
      </c>
      <c r="B33" s="285" t="s">
        <v>120</v>
      </c>
      <c r="C33" s="335" t="s">
        <v>121</v>
      </c>
      <c r="D33" s="222"/>
      <c r="E33" s="222"/>
      <c r="F33" s="222"/>
      <c r="G33" s="222"/>
      <c r="H33" s="222"/>
      <c r="I33" s="222"/>
      <c r="J33" s="222"/>
      <c r="K33" s="222"/>
      <c r="L33" s="222"/>
      <c r="M33" s="321"/>
      <c r="N33" s="321"/>
      <c r="O33" s="321"/>
      <c r="P33" s="323"/>
    </row>
    <row r="34" spans="1:16" s="324" customFormat="1" ht="15">
      <c r="A34" s="340" t="s">
        <v>684</v>
      </c>
      <c r="B34" s="285" t="s">
        <v>1003</v>
      </c>
      <c r="C34" s="335" t="s">
        <v>122</v>
      </c>
      <c r="D34" s="222">
        <v>80</v>
      </c>
      <c r="E34" s="222">
        <v>80</v>
      </c>
      <c r="F34" s="222">
        <v>60</v>
      </c>
      <c r="G34" s="222"/>
      <c r="H34" s="222"/>
      <c r="I34" s="222"/>
      <c r="J34" s="222"/>
      <c r="K34" s="222"/>
      <c r="L34" s="222"/>
      <c r="M34" s="321">
        <f aca="true" t="shared" si="11" ref="M34:O35">SUM(D34)</f>
        <v>80</v>
      </c>
      <c r="N34" s="321">
        <f t="shared" si="11"/>
        <v>80</v>
      </c>
      <c r="O34" s="321">
        <f t="shared" si="11"/>
        <v>60</v>
      </c>
      <c r="P34" s="323">
        <f t="shared" si="8"/>
        <v>0.75</v>
      </c>
    </row>
    <row r="35" spans="1:16" s="324" customFormat="1" ht="15">
      <c r="A35" s="340" t="s">
        <v>685</v>
      </c>
      <c r="B35" s="285" t="s">
        <v>123</v>
      </c>
      <c r="C35" s="335" t="s">
        <v>124</v>
      </c>
      <c r="D35" s="222">
        <v>470</v>
      </c>
      <c r="E35" s="222">
        <v>470</v>
      </c>
      <c r="F35" s="222">
        <v>333</v>
      </c>
      <c r="G35" s="222"/>
      <c r="H35" s="222"/>
      <c r="I35" s="222"/>
      <c r="J35" s="222"/>
      <c r="K35" s="222"/>
      <c r="L35" s="222"/>
      <c r="M35" s="321">
        <f t="shared" si="11"/>
        <v>470</v>
      </c>
      <c r="N35" s="321">
        <f t="shared" si="11"/>
        <v>470</v>
      </c>
      <c r="O35" s="321">
        <f t="shared" si="11"/>
        <v>333</v>
      </c>
      <c r="P35" s="323">
        <f t="shared" si="8"/>
        <v>0.7085106382978723</v>
      </c>
    </row>
    <row r="36" spans="1:16" s="324" customFormat="1" ht="15">
      <c r="A36" s="340" t="s">
        <v>686</v>
      </c>
      <c r="B36" s="285" t="s">
        <v>434</v>
      </c>
      <c r="C36" s="335" t="s">
        <v>125</v>
      </c>
      <c r="D36" s="222"/>
      <c r="E36" s="222"/>
      <c r="F36" s="222"/>
      <c r="G36" s="222"/>
      <c r="H36" s="222"/>
      <c r="I36" s="222"/>
      <c r="J36" s="222"/>
      <c r="K36" s="222"/>
      <c r="L36" s="222"/>
      <c r="M36" s="321"/>
      <c r="N36" s="321"/>
      <c r="O36" s="321"/>
      <c r="P36" s="323"/>
    </row>
    <row r="37" spans="1:16" s="324" customFormat="1" ht="15">
      <c r="A37" s="340" t="s">
        <v>687</v>
      </c>
      <c r="B37" s="285" t="s">
        <v>1005</v>
      </c>
      <c r="C37" s="335" t="s">
        <v>127</v>
      </c>
      <c r="D37" s="222">
        <v>600</v>
      </c>
      <c r="E37" s="222">
        <v>0</v>
      </c>
      <c r="F37" s="222">
        <v>0</v>
      </c>
      <c r="G37" s="222"/>
      <c r="H37" s="222"/>
      <c r="I37" s="222"/>
      <c r="J37" s="222"/>
      <c r="K37" s="222"/>
      <c r="L37" s="222"/>
      <c r="M37" s="321">
        <f>SUM(D37)</f>
        <v>600</v>
      </c>
      <c r="N37" s="321">
        <f>SUM(E37)</f>
        <v>0</v>
      </c>
      <c r="O37" s="321">
        <f>SUM(F37)</f>
        <v>0</v>
      </c>
      <c r="P37" s="323"/>
    </row>
    <row r="38" spans="1:16" s="324" customFormat="1" ht="15">
      <c r="A38" s="340" t="s">
        <v>688</v>
      </c>
      <c r="B38" s="285" t="s">
        <v>435</v>
      </c>
      <c r="C38" s="335" t="s">
        <v>128</v>
      </c>
      <c r="D38" s="222">
        <v>1050</v>
      </c>
      <c r="E38" s="222">
        <v>1050</v>
      </c>
      <c r="F38" s="222">
        <v>631</v>
      </c>
      <c r="G38" s="222"/>
      <c r="H38" s="222"/>
      <c r="I38" s="222"/>
      <c r="J38" s="222"/>
      <c r="K38" s="222"/>
      <c r="L38" s="222"/>
      <c r="M38" s="321">
        <f aca="true" t="shared" si="12" ref="M38:O39">SUM(D38+G38+J38)</f>
        <v>1050</v>
      </c>
      <c r="N38" s="321">
        <f t="shared" si="12"/>
        <v>1050</v>
      </c>
      <c r="O38" s="321">
        <f t="shared" si="12"/>
        <v>631</v>
      </c>
      <c r="P38" s="323">
        <f t="shared" si="8"/>
        <v>0.6009523809523809</v>
      </c>
    </row>
    <row r="39" spans="1:16" s="324" customFormat="1" ht="15">
      <c r="A39" s="340" t="s">
        <v>689</v>
      </c>
      <c r="B39" s="260" t="s">
        <v>1004</v>
      </c>
      <c r="C39" s="334" t="s">
        <v>129</v>
      </c>
      <c r="D39" s="220">
        <f>SUM(D32:D38)</f>
        <v>3220</v>
      </c>
      <c r="E39" s="220">
        <f>SUM(E32:E38)</f>
        <v>2620</v>
      </c>
      <c r="F39" s="220">
        <f>SUM(F32:F38)</f>
        <v>1715</v>
      </c>
      <c r="G39" s="220"/>
      <c r="H39" s="220"/>
      <c r="I39" s="220"/>
      <c r="J39" s="220"/>
      <c r="K39" s="220">
        <f>SUM(K32:K38)</f>
        <v>0</v>
      </c>
      <c r="L39" s="220">
        <f>SUM(L32:L38)</f>
        <v>0</v>
      </c>
      <c r="M39" s="325">
        <f t="shared" si="12"/>
        <v>3220</v>
      </c>
      <c r="N39" s="325">
        <f t="shared" si="12"/>
        <v>2620</v>
      </c>
      <c r="O39" s="325">
        <f t="shared" si="12"/>
        <v>1715</v>
      </c>
      <c r="P39" s="341">
        <f t="shared" si="8"/>
        <v>0.6545801526717557</v>
      </c>
    </row>
    <row r="40" spans="1:16" s="324" customFormat="1" ht="15">
      <c r="A40" s="340" t="s">
        <v>690</v>
      </c>
      <c r="B40" s="285" t="s">
        <v>130</v>
      </c>
      <c r="C40" s="335" t="s">
        <v>131</v>
      </c>
      <c r="D40" s="222">
        <v>350</v>
      </c>
      <c r="E40" s="222">
        <v>345</v>
      </c>
      <c r="F40" s="222">
        <v>336</v>
      </c>
      <c r="G40" s="222"/>
      <c r="H40" s="222"/>
      <c r="I40" s="222"/>
      <c r="J40" s="222"/>
      <c r="K40" s="222"/>
      <c r="L40" s="222"/>
      <c r="M40" s="321">
        <f aca="true" t="shared" si="13" ref="M40:O41">SUM(D40,J40)</f>
        <v>350</v>
      </c>
      <c r="N40" s="321">
        <f t="shared" si="13"/>
        <v>345</v>
      </c>
      <c r="O40" s="321">
        <f t="shared" si="13"/>
        <v>336</v>
      </c>
      <c r="P40" s="323">
        <f t="shared" si="8"/>
        <v>0.9739130434782609</v>
      </c>
    </row>
    <row r="41" spans="1:16" s="324" customFormat="1" ht="15">
      <c r="A41" s="340" t="s">
        <v>691</v>
      </c>
      <c r="B41" s="285" t="s">
        <v>1006</v>
      </c>
      <c r="C41" s="335" t="s">
        <v>133</v>
      </c>
      <c r="D41" s="222">
        <v>0</v>
      </c>
      <c r="E41" s="222">
        <v>5</v>
      </c>
      <c r="F41" s="222">
        <v>5</v>
      </c>
      <c r="G41" s="222"/>
      <c r="H41" s="222"/>
      <c r="I41" s="222"/>
      <c r="J41" s="222"/>
      <c r="K41" s="222"/>
      <c r="L41" s="222"/>
      <c r="M41" s="321">
        <f t="shared" si="13"/>
        <v>0</v>
      </c>
      <c r="N41" s="321">
        <f t="shared" si="13"/>
        <v>5</v>
      </c>
      <c r="O41" s="321">
        <f t="shared" si="13"/>
        <v>5</v>
      </c>
      <c r="P41" s="323">
        <f t="shared" si="8"/>
        <v>1</v>
      </c>
    </row>
    <row r="42" spans="1:16" s="324" customFormat="1" ht="15">
      <c r="A42" s="340" t="s">
        <v>692</v>
      </c>
      <c r="B42" s="260" t="s">
        <v>1007</v>
      </c>
      <c r="C42" s="334" t="s">
        <v>134</v>
      </c>
      <c r="D42" s="220">
        <f>SUM(D40:D41)</f>
        <v>350</v>
      </c>
      <c r="E42" s="220">
        <f aca="true" t="shared" si="14" ref="E42:O42">SUM(E40:E41)</f>
        <v>350</v>
      </c>
      <c r="F42" s="220">
        <f t="shared" si="14"/>
        <v>341</v>
      </c>
      <c r="G42" s="220"/>
      <c r="H42" s="220"/>
      <c r="I42" s="220"/>
      <c r="J42" s="220"/>
      <c r="K42" s="220">
        <f t="shared" si="14"/>
        <v>0</v>
      </c>
      <c r="L42" s="220">
        <f t="shared" si="14"/>
        <v>0</v>
      </c>
      <c r="M42" s="220">
        <f t="shared" si="14"/>
        <v>350</v>
      </c>
      <c r="N42" s="220">
        <f>SUM(N40:N41)</f>
        <v>350</v>
      </c>
      <c r="O42" s="220">
        <f t="shared" si="14"/>
        <v>341</v>
      </c>
      <c r="P42" s="341">
        <f t="shared" si="8"/>
        <v>0.9742857142857143</v>
      </c>
    </row>
    <row r="43" spans="1:16" s="324" customFormat="1" ht="15">
      <c r="A43" s="340" t="s">
        <v>693</v>
      </c>
      <c r="B43" s="285" t="s">
        <v>135</v>
      </c>
      <c r="C43" s="335" t="s">
        <v>136</v>
      </c>
      <c r="D43" s="222">
        <v>1510</v>
      </c>
      <c r="E43" s="222">
        <v>1348</v>
      </c>
      <c r="F43" s="222">
        <v>827</v>
      </c>
      <c r="G43" s="222"/>
      <c r="H43" s="222"/>
      <c r="I43" s="222"/>
      <c r="J43" s="222"/>
      <c r="K43" s="222"/>
      <c r="L43" s="222"/>
      <c r="M43" s="321">
        <f aca="true" t="shared" si="15" ref="M43:O45">SUM(D43,J43)</f>
        <v>1510</v>
      </c>
      <c r="N43" s="321">
        <f t="shared" si="15"/>
        <v>1348</v>
      </c>
      <c r="O43" s="321">
        <f t="shared" si="15"/>
        <v>827</v>
      </c>
      <c r="P43" s="323">
        <f t="shared" si="8"/>
        <v>0.6135014836795252</v>
      </c>
    </row>
    <row r="44" spans="1:16" s="324" customFormat="1" ht="15">
      <c r="A44" s="340" t="s">
        <v>694</v>
      </c>
      <c r="B44" s="285" t="s">
        <v>1008</v>
      </c>
      <c r="C44" s="335" t="s">
        <v>138</v>
      </c>
      <c r="D44" s="222"/>
      <c r="E44" s="222"/>
      <c r="F44" s="222"/>
      <c r="G44" s="222"/>
      <c r="H44" s="222"/>
      <c r="I44" s="222"/>
      <c r="J44" s="222"/>
      <c r="K44" s="222"/>
      <c r="L44" s="222"/>
      <c r="M44" s="321"/>
      <c r="N44" s="321"/>
      <c r="O44" s="321"/>
      <c r="P44" s="323"/>
    </row>
    <row r="45" spans="1:16" s="324" customFormat="1" ht="15">
      <c r="A45" s="340" t="s">
        <v>695</v>
      </c>
      <c r="B45" s="285" t="s">
        <v>141</v>
      </c>
      <c r="C45" s="335" t="s">
        <v>142</v>
      </c>
      <c r="D45" s="222">
        <v>580</v>
      </c>
      <c r="E45" s="222">
        <v>580</v>
      </c>
      <c r="F45" s="222">
        <v>528</v>
      </c>
      <c r="G45" s="222"/>
      <c r="H45" s="222"/>
      <c r="I45" s="222"/>
      <c r="J45" s="222"/>
      <c r="K45" s="222"/>
      <c r="L45" s="222"/>
      <c r="M45" s="321">
        <f t="shared" si="15"/>
        <v>580</v>
      </c>
      <c r="N45" s="321">
        <f t="shared" si="15"/>
        <v>580</v>
      </c>
      <c r="O45" s="321">
        <f t="shared" si="15"/>
        <v>528</v>
      </c>
      <c r="P45" s="323">
        <f t="shared" si="8"/>
        <v>0.9103448275862069</v>
      </c>
    </row>
    <row r="46" spans="1:16" s="324" customFormat="1" ht="15">
      <c r="A46" s="340" t="s">
        <v>696</v>
      </c>
      <c r="B46" s="260" t="s">
        <v>1009</v>
      </c>
      <c r="C46" s="334" t="s">
        <v>143</v>
      </c>
      <c r="D46" s="220">
        <f>SUM(D43:D45)</f>
        <v>2090</v>
      </c>
      <c r="E46" s="220">
        <f aca="true" t="shared" si="16" ref="E46:O46">SUM(E43:E45)</f>
        <v>1928</v>
      </c>
      <c r="F46" s="220">
        <f t="shared" si="16"/>
        <v>1355</v>
      </c>
      <c r="G46" s="220"/>
      <c r="H46" s="220"/>
      <c r="I46" s="220"/>
      <c r="J46" s="220"/>
      <c r="K46" s="220">
        <f t="shared" si="16"/>
        <v>0</v>
      </c>
      <c r="L46" s="220">
        <f t="shared" si="16"/>
        <v>0</v>
      </c>
      <c r="M46" s="220">
        <f t="shared" si="16"/>
        <v>2090</v>
      </c>
      <c r="N46" s="220">
        <f t="shared" si="16"/>
        <v>1928</v>
      </c>
      <c r="O46" s="220">
        <f t="shared" si="16"/>
        <v>1355</v>
      </c>
      <c r="P46" s="341">
        <f t="shared" si="8"/>
        <v>0.7028008298755186</v>
      </c>
    </row>
    <row r="47" spans="1:16" s="324" customFormat="1" ht="16.5" customHeight="1">
      <c r="A47" s="340" t="s">
        <v>697</v>
      </c>
      <c r="B47" s="260" t="s">
        <v>378</v>
      </c>
      <c r="C47" s="334" t="s">
        <v>144</v>
      </c>
      <c r="D47" s="220">
        <f>SUM(D28,D31,D39,D42,D46)</f>
        <v>8060</v>
      </c>
      <c r="E47" s="220">
        <f aca="true" t="shared" si="17" ref="E47:O47">SUM(E28,E31,E39,E42,E46)</f>
        <v>7298</v>
      </c>
      <c r="F47" s="220">
        <f t="shared" si="17"/>
        <v>5410</v>
      </c>
      <c r="G47" s="220"/>
      <c r="H47" s="220"/>
      <c r="I47" s="220"/>
      <c r="J47" s="220"/>
      <c r="K47" s="220">
        <f t="shared" si="17"/>
        <v>0</v>
      </c>
      <c r="L47" s="220">
        <f t="shared" si="17"/>
        <v>0</v>
      </c>
      <c r="M47" s="220">
        <f t="shared" si="17"/>
        <v>8060</v>
      </c>
      <c r="N47" s="220">
        <f t="shared" si="17"/>
        <v>7298</v>
      </c>
      <c r="O47" s="220">
        <f t="shared" si="17"/>
        <v>5410</v>
      </c>
      <c r="P47" s="341">
        <f t="shared" si="8"/>
        <v>0.7412989860235681</v>
      </c>
    </row>
    <row r="48" spans="1:16" s="324" customFormat="1" ht="15">
      <c r="A48" s="340" t="s">
        <v>698</v>
      </c>
      <c r="B48" s="263" t="s">
        <v>405</v>
      </c>
      <c r="C48" s="334" t="s">
        <v>154</v>
      </c>
      <c r="D48" s="220"/>
      <c r="E48" s="220"/>
      <c r="F48" s="220"/>
      <c r="G48" s="220"/>
      <c r="H48" s="220"/>
      <c r="I48" s="220"/>
      <c r="J48" s="220"/>
      <c r="K48" s="220"/>
      <c r="L48" s="220"/>
      <c r="M48" s="325"/>
      <c r="N48" s="325"/>
      <c r="O48" s="325"/>
      <c r="P48" s="341"/>
    </row>
    <row r="49" spans="1:16" s="324" customFormat="1" ht="15">
      <c r="A49" s="340" t="s">
        <v>699</v>
      </c>
      <c r="B49" s="263" t="s">
        <v>411</v>
      </c>
      <c r="C49" s="334" t="s">
        <v>171</v>
      </c>
      <c r="D49" s="220"/>
      <c r="E49" s="220"/>
      <c r="F49" s="220"/>
      <c r="G49" s="220"/>
      <c r="H49" s="220"/>
      <c r="I49" s="220"/>
      <c r="J49" s="220"/>
      <c r="K49" s="220"/>
      <c r="L49" s="220"/>
      <c r="M49" s="325"/>
      <c r="N49" s="325"/>
      <c r="O49" s="325"/>
      <c r="P49" s="341"/>
    </row>
    <row r="50" spans="1:16" ht="15.75">
      <c r="A50" s="212" t="s">
        <v>700</v>
      </c>
      <c r="B50" s="264" t="s">
        <v>921</v>
      </c>
      <c r="C50" s="336"/>
      <c r="D50" s="221">
        <f>SUM(D24+D25+D47+D48+D49)</f>
        <v>56112</v>
      </c>
      <c r="E50" s="221">
        <f>SUM(E24,E25,E47,E48,E49)</f>
        <v>57790</v>
      </c>
      <c r="F50" s="221">
        <f>SUM(F24+F25+F47+F48+F49)</f>
        <v>55440</v>
      </c>
      <c r="G50" s="221">
        <f>SUM(G24+G25+G47+G48+G49)</f>
        <v>0</v>
      </c>
      <c r="H50" s="221">
        <v>0</v>
      </c>
      <c r="I50" s="221">
        <f>SUM(I24+I25+I47+I48+I49)</f>
        <v>0</v>
      </c>
      <c r="J50" s="221">
        <f>SUM(J24+J25+J47+J48+J49)</f>
        <v>0</v>
      </c>
      <c r="K50" s="221">
        <f>SUM(K24,K25,K47,K48,K49)</f>
        <v>0</v>
      </c>
      <c r="L50" s="221">
        <f>SUM(L24+L25+L47+L48+L49)</f>
        <v>0</v>
      </c>
      <c r="M50" s="211">
        <f>SUM(D50,J50)</f>
        <v>56112</v>
      </c>
      <c r="N50" s="211">
        <f>SUM(E50,K50)</f>
        <v>57790</v>
      </c>
      <c r="O50" s="211">
        <f>SUM(F50,L50)</f>
        <v>55440</v>
      </c>
      <c r="P50" s="265">
        <f>O50/N50</f>
        <v>0.9593355251773663</v>
      </c>
    </row>
    <row r="51" spans="1:16" s="324" customFormat="1" ht="15">
      <c r="A51" s="340" t="s">
        <v>701</v>
      </c>
      <c r="B51" s="286" t="s">
        <v>172</v>
      </c>
      <c r="C51" s="332" t="s">
        <v>173</v>
      </c>
      <c r="D51" s="222"/>
      <c r="E51" s="222"/>
      <c r="F51" s="222"/>
      <c r="G51" s="222"/>
      <c r="H51" s="222"/>
      <c r="I51" s="222"/>
      <c r="J51" s="222"/>
      <c r="K51" s="222"/>
      <c r="L51" s="222"/>
      <c r="M51" s="321"/>
      <c r="N51" s="321"/>
      <c r="O51" s="321"/>
      <c r="P51" s="323"/>
    </row>
    <row r="52" spans="1:16" s="324" customFormat="1" ht="15">
      <c r="A52" s="340" t="s">
        <v>702</v>
      </c>
      <c r="B52" s="286" t="s">
        <v>449</v>
      </c>
      <c r="C52" s="332" t="s">
        <v>174</v>
      </c>
      <c r="D52" s="222"/>
      <c r="E52" s="222"/>
      <c r="F52" s="222"/>
      <c r="G52" s="222"/>
      <c r="H52" s="222"/>
      <c r="I52" s="222"/>
      <c r="J52" s="222"/>
      <c r="K52" s="222"/>
      <c r="L52" s="222"/>
      <c r="M52" s="321"/>
      <c r="N52" s="321"/>
      <c r="O52" s="321"/>
      <c r="P52" s="323"/>
    </row>
    <row r="53" spans="1:16" s="324" customFormat="1" ht="15">
      <c r="A53" s="340" t="s">
        <v>703</v>
      </c>
      <c r="B53" s="286" t="s">
        <v>175</v>
      </c>
      <c r="C53" s="332" t="s">
        <v>176</v>
      </c>
      <c r="D53" s="222"/>
      <c r="E53" s="222"/>
      <c r="F53" s="222"/>
      <c r="G53" s="222">
        <v>500</v>
      </c>
      <c r="H53" s="222">
        <v>500</v>
      </c>
      <c r="I53" s="222">
        <v>280</v>
      </c>
      <c r="J53" s="222"/>
      <c r="K53" s="222"/>
      <c r="L53" s="222"/>
      <c r="M53" s="321">
        <f>SUM(D53,G53,J53)</f>
        <v>500</v>
      </c>
      <c r="N53" s="321">
        <f aca="true" t="shared" si="18" ref="N53:N71">SUM(H53)</f>
        <v>500</v>
      </c>
      <c r="O53" s="321">
        <f>SUM(F53,I53,L53)</f>
        <v>280</v>
      </c>
      <c r="P53" s="323">
        <f>O53/N53</f>
        <v>0.56</v>
      </c>
    </row>
    <row r="54" spans="1:16" s="324" customFormat="1" ht="15">
      <c r="A54" s="340" t="s">
        <v>709</v>
      </c>
      <c r="B54" s="286" t="s">
        <v>177</v>
      </c>
      <c r="C54" s="332" t="s">
        <v>178</v>
      </c>
      <c r="D54" s="222"/>
      <c r="E54" s="222"/>
      <c r="F54" s="222"/>
      <c r="G54" s="222">
        <v>1473</v>
      </c>
      <c r="H54" s="222">
        <v>240</v>
      </c>
      <c r="I54" s="222">
        <v>88</v>
      </c>
      <c r="J54" s="222"/>
      <c r="K54" s="222"/>
      <c r="L54" s="222"/>
      <c r="M54" s="321">
        <f>SUM(D54,G54,J54)</f>
        <v>1473</v>
      </c>
      <c r="N54" s="321">
        <f t="shared" si="18"/>
        <v>240</v>
      </c>
      <c r="O54" s="321">
        <f>SUM(F54,I54,L54)</f>
        <v>88</v>
      </c>
      <c r="P54" s="323">
        <f>O54/N54</f>
        <v>0.36666666666666664</v>
      </c>
    </row>
    <row r="55" spans="1:16" s="324" customFormat="1" ht="15">
      <c r="A55" s="340" t="s">
        <v>710</v>
      </c>
      <c r="B55" s="256" t="s">
        <v>179</v>
      </c>
      <c r="C55" s="332" t="s">
        <v>180</v>
      </c>
      <c r="D55" s="222"/>
      <c r="E55" s="222"/>
      <c r="F55" s="222"/>
      <c r="G55" s="222"/>
      <c r="H55" s="222"/>
      <c r="I55" s="222"/>
      <c r="J55" s="222"/>
      <c r="K55" s="222"/>
      <c r="L55" s="222"/>
      <c r="M55" s="321"/>
      <c r="N55" s="321"/>
      <c r="O55" s="321"/>
      <c r="P55" s="323"/>
    </row>
    <row r="56" spans="1:16" s="324" customFormat="1" ht="15">
      <c r="A56" s="340" t="s">
        <v>711</v>
      </c>
      <c r="B56" s="256" t="s">
        <v>181</v>
      </c>
      <c r="C56" s="332" t="s">
        <v>182</v>
      </c>
      <c r="D56" s="222"/>
      <c r="E56" s="222"/>
      <c r="F56" s="222"/>
      <c r="G56" s="222"/>
      <c r="H56" s="222"/>
      <c r="I56" s="222"/>
      <c r="J56" s="222"/>
      <c r="K56" s="222"/>
      <c r="L56" s="222"/>
      <c r="M56" s="321"/>
      <c r="N56" s="321"/>
      <c r="O56" s="321"/>
      <c r="P56" s="323"/>
    </row>
    <row r="57" spans="1:16" s="324" customFormat="1" ht="15">
      <c r="A57" s="340" t="s">
        <v>712</v>
      </c>
      <c r="B57" s="256" t="s">
        <v>183</v>
      </c>
      <c r="C57" s="332" t="s">
        <v>184</v>
      </c>
      <c r="D57" s="222"/>
      <c r="E57" s="222"/>
      <c r="F57" s="222"/>
      <c r="G57" s="222">
        <v>533</v>
      </c>
      <c r="H57" s="222">
        <v>209</v>
      </c>
      <c r="I57" s="222">
        <v>100</v>
      </c>
      <c r="J57" s="222"/>
      <c r="K57" s="222"/>
      <c r="L57" s="222"/>
      <c r="M57" s="321">
        <f>SUM(D57,G57,J57)</f>
        <v>533</v>
      </c>
      <c r="N57" s="321">
        <f t="shared" si="18"/>
        <v>209</v>
      </c>
      <c r="O57" s="321">
        <f>SUM(F57,I57,L57)</f>
        <v>100</v>
      </c>
      <c r="P57" s="323">
        <f>O57/N57</f>
        <v>0.4784688995215311</v>
      </c>
    </row>
    <row r="58" spans="1:16" s="324" customFormat="1" ht="15">
      <c r="A58" s="340" t="s">
        <v>713</v>
      </c>
      <c r="B58" s="261" t="s">
        <v>413</v>
      </c>
      <c r="C58" s="334" t="s">
        <v>185</v>
      </c>
      <c r="D58" s="220"/>
      <c r="E58" s="220"/>
      <c r="F58" s="220"/>
      <c r="G58" s="220">
        <f>SUM(G51:G57)</f>
        <v>2506</v>
      </c>
      <c r="H58" s="220">
        <f>SUM(H51:H57)</f>
        <v>949</v>
      </c>
      <c r="I58" s="220">
        <f>SUM(I51:I57)</f>
        <v>468</v>
      </c>
      <c r="J58" s="220"/>
      <c r="K58" s="220"/>
      <c r="L58" s="220"/>
      <c r="M58" s="321">
        <f>SUM(D58,G58,J58)</f>
        <v>2506</v>
      </c>
      <c r="N58" s="321">
        <f t="shared" si="18"/>
        <v>949</v>
      </c>
      <c r="O58" s="321">
        <f>SUM(F58,I58,L58)</f>
        <v>468</v>
      </c>
      <c r="P58" s="323">
        <f>O58/N58</f>
        <v>0.4931506849315068</v>
      </c>
    </row>
    <row r="59" spans="1:16" s="324" customFormat="1" ht="15">
      <c r="A59" s="340" t="s">
        <v>714</v>
      </c>
      <c r="B59" s="262" t="s">
        <v>186</v>
      </c>
      <c r="C59" s="332" t="s">
        <v>187</v>
      </c>
      <c r="D59" s="222"/>
      <c r="E59" s="222"/>
      <c r="F59" s="222"/>
      <c r="G59" s="222"/>
      <c r="H59" s="222"/>
      <c r="I59" s="222"/>
      <c r="J59" s="222"/>
      <c r="K59" s="222"/>
      <c r="L59" s="222"/>
      <c r="M59" s="321"/>
      <c r="N59" s="321"/>
      <c r="O59" s="321"/>
      <c r="P59" s="323"/>
    </row>
    <row r="60" spans="1:16" s="324" customFormat="1" ht="15">
      <c r="A60" s="340" t="s">
        <v>715</v>
      </c>
      <c r="B60" s="262" t="s">
        <v>188</v>
      </c>
      <c r="C60" s="332" t="s">
        <v>189</v>
      </c>
      <c r="D60" s="222"/>
      <c r="E60" s="222"/>
      <c r="F60" s="222"/>
      <c r="G60" s="222"/>
      <c r="H60" s="222"/>
      <c r="I60" s="222"/>
      <c r="J60" s="222"/>
      <c r="K60" s="222"/>
      <c r="L60" s="222"/>
      <c r="M60" s="321"/>
      <c r="N60" s="321"/>
      <c r="O60" s="321"/>
      <c r="P60" s="323"/>
    </row>
    <row r="61" spans="1:16" s="324" customFormat="1" ht="15">
      <c r="A61" s="340" t="s">
        <v>716</v>
      </c>
      <c r="B61" s="262" t="s">
        <v>190</v>
      </c>
      <c r="C61" s="332" t="s">
        <v>191</v>
      </c>
      <c r="D61" s="222"/>
      <c r="E61" s="222"/>
      <c r="F61" s="222"/>
      <c r="G61" s="222"/>
      <c r="H61" s="222"/>
      <c r="I61" s="222"/>
      <c r="J61" s="222"/>
      <c r="K61" s="222"/>
      <c r="L61" s="222"/>
      <c r="M61" s="321"/>
      <c r="N61" s="321"/>
      <c r="O61" s="321"/>
      <c r="P61" s="323"/>
    </row>
    <row r="62" spans="1:16" s="324" customFormat="1" ht="15">
      <c r="A62" s="340" t="s">
        <v>717</v>
      </c>
      <c r="B62" s="262" t="s">
        <v>192</v>
      </c>
      <c r="C62" s="332" t="s">
        <v>193</v>
      </c>
      <c r="D62" s="222"/>
      <c r="E62" s="222"/>
      <c r="F62" s="222"/>
      <c r="G62" s="222"/>
      <c r="H62" s="222"/>
      <c r="I62" s="222"/>
      <c r="J62" s="222"/>
      <c r="K62" s="222"/>
      <c r="L62" s="222"/>
      <c r="M62" s="321"/>
      <c r="N62" s="321"/>
      <c r="O62" s="321"/>
      <c r="P62" s="323"/>
    </row>
    <row r="63" spans="1:16" s="324" customFormat="1" ht="15">
      <c r="A63" s="340" t="s">
        <v>718</v>
      </c>
      <c r="B63" s="263" t="s">
        <v>414</v>
      </c>
      <c r="C63" s="334" t="s">
        <v>194</v>
      </c>
      <c r="D63" s="220"/>
      <c r="E63" s="220"/>
      <c r="F63" s="220"/>
      <c r="G63" s="220"/>
      <c r="H63" s="220"/>
      <c r="I63" s="220"/>
      <c r="J63" s="220"/>
      <c r="K63" s="220"/>
      <c r="L63" s="220"/>
      <c r="M63" s="321"/>
      <c r="N63" s="321"/>
      <c r="O63" s="321"/>
      <c r="P63" s="323"/>
    </row>
    <row r="64" spans="1:16" s="324" customFormat="1" ht="25.5" hidden="1">
      <c r="A64" s="340" t="s">
        <v>922</v>
      </c>
      <c r="B64" s="262" t="s">
        <v>195</v>
      </c>
      <c r="C64" s="332" t="s">
        <v>196</v>
      </c>
      <c r="D64" s="222"/>
      <c r="E64" s="222"/>
      <c r="F64" s="222"/>
      <c r="G64" s="222"/>
      <c r="H64" s="222"/>
      <c r="I64" s="222"/>
      <c r="J64" s="222"/>
      <c r="K64" s="222"/>
      <c r="L64" s="222"/>
      <c r="M64" s="321">
        <f aca="true" t="shared" si="19" ref="M64:M71">SUM(D64,G64,J64)</f>
        <v>0</v>
      </c>
      <c r="N64" s="321">
        <f t="shared" si="18"/>
        <v>0</v>
      </c>
      <c r="O64" s="321">
        <f aca="true" t="shared" si="20" ref="O64:O71">SUM(F64,I64,L64)</f>
        <v>0</v>
      </c>
      <c r="P64" s="323"/>
    </row>
    <row r="65" spans="1:16" s="324" customFormat="1" ht="25.5" hidden="1">
      <c r="A65" s="340" t="s">
        <v>923</v>
      </c>
      <c r="B65" s="262" t="s">
        <v>450</v>
      </c>
      <c r="C65" s="332" t="s">
        <v>197</v>
      </c>
      <c r="D65" s="222"/>
      <c r="E65" s="222"/>
      <c r="F65" s="222"/>
      <c r="G65" s="222"/>
      <c r="H65" s="222"/>
      <c r="I65" s="222"/>
      <c r="J65" s="222"/>
      <c r="K65" s="222"/>
      <c r="L65" s="222"/>
      <c r="M65" s="321">
        <f t="shared" si="19"/>
        <v>0</v>
      </c>
      <c r="N65" s="321">
        <f t="shared" si="18"/>
        <v>0</v>
      </c>
      <c r="O65" s="321">
        <f t="shared" si="20"/>
        <v>0</v>
      </c>
      <c r="P65" s="323"/>
    </row>
    <row r="66" spans="1:16" s="324" customFormat="1" ht="25.5" hidden="1">
      <c r="A66" s="340" t="s">
        <v>924</v>
      </c>
      <c r="B66" s="262" t="s">
        <v>451</v>
      </c>
      <c r="C66" s="332" t="s">
        <v>198</v>
      </c>
      <c r="D66" s="222"/>
      <c r="E66" s="222"/>
      <c r="F66" s="222"/>
      <c r="G66" s="222"/>
      <c r="H66" s="222"/>
      <c r="I66" s="222"/>
      <c r="J66" s="222"/>
      <c r="K66" s="222"/>
      <c r="L66" s="222"/>
      <c r="M66" s="321">
        <f t="shared" si="19"/>
        <v>0</v>
      </c>
      <c r="N66" s="321">
        <f t="shared" si="18"/>
        <v>0</v>
      </c>
      <c r="O66" s="321">
        <f t="shared" si="20"/>
        <v>0</v>
      </c>
      <c r="P66" s="323"/>
    </row>
    <row r="67" spans="1:16" s="324" customFormat="1" ht="15" hidden="1">
      <c r="A67" s="340" t="s">
        <v>925</v>
      </c>
      <c r="B67" s="262" t="s">
        <v>452</v>
      </c>
      <c r="C67" s="332" t="s">
        <v>199</v>
      </c>
      <c r="D67" s="222"/>
      <c r="E67" s="222"/>
      <c r="F67" s="222"/>
      <c r="G67" s="222"/>
      <c r="H67" s="222"/>
      <c r="I67" s="222"/>
      <c r="J67" s="222"/>
      <c r="K67" s="222"/>
      <c r="L67" s="222"/>
      <c r="M67" s="321">
        <f t="shared" si="19"/>
        <v>0</v>
      </c>
      <c r="N67" s="321">
        <f t="shared" si="18"/>
        <v>0</v>
      </c>
      <c r="O67" s="321">
        <f t="shared" si="20"/>
        <v>0</v>
      </c>
      <c r="P67" s="323"/>
    </row>
    <row r="68" spans="1:16" s="324" customFormat="1" ht="25.5" hidden="1">
      <c r="A68" s="340" t="s">
        <v>926</v>
      </c>
      <c r="B68" s="262" t="s">
        <v>453</v>
      </c>
      <c r="C68" s="332" t="s">
        <v>200</v>
      </c>
      <c r="D68" s="222"/>
      <c r="E68" s="222"/>
      <c r="F68" s="222"/>
      <c r="G68" s="222"/>
      <c r="H68" s="222"/>
      <c r="I68" s="222"/>
      <c r="J68" s="222"/>
      <c r="K68" s="222"/>
      <c r="L68" s="222"/>
      <c r="M68" s="321">
        <f t="shared" si="19"/>
        <v>0</v>
      </c>
      <c r="N68" s="321">
        <f t="shared" si="18"/>
        <v>0</v>
      </c>
      <c r="O68" s="321">
        <f t="shared" si="20"/>
        <v>0</v>
      </c>
      <c r="P68" s="323"/>
    </row>
    <row r="69" spans="1:16" s="324" customFormat="1" ht="25.5" hidden="1">
      <c r="A69" s="340" t="s">
        <v>711</v>
      </c>
      <c r="B69" s="262" t="s">
        <v>454</v>
      </c>
      <c r="C69" s="332" t="s">
        <v>201</v>
      </c>
      <c r="D69" s="222"/>
      <c r="E69" s="222"/>
      <c r="F69" s="222"/>
      <c r="G69" s="222"/>
      <c r="H69" s="222"/>
      <c r="I69" s="222"/>
      <c r="J69" s="222"/>
      <c r="K69" s="222"/>
      <c r="L69" s="222"/>
      <c r="M69" s="321">
        <f t="shared" si="19"/>
        <v>0</v>
      </c>
      <c r="N69" s="321">
        <f t="shared" si="18"/>
        <v>0</v>
      </c>
      <c r="O69" s="321">
        <f t="shared" si="20"/>
        <v>0</v>
      </c>
      <c r="P69" s="323"/>
    </row>
    <row r="70" spans="1:16" s="324" customFormat="1" ht="15" hidden="1">
      <c r="A70" s="340" t="s">
        <v>712</v>
      </c>
      <c r="B70" s="262" t="s">
        <v>202</v>
      </c>
      <c r="C70" s="332" t="s">
        <v>203</v>
      </c>
      <c r="D70" s="222"/>
      <c r="E70" s="222"/>
      <c r="F70" s="222"/>
      <c r="G70" s="222"/>
      <c r="H70" s="222"/>
      <c r="I70" s="222"/>
      <c r="J70" s="222"/>
      <c r="K70" s="222"/>
      <c r="L70" s="222"/>
      <c r="M70" s="321">
        <f t="shared" si="19"/>
        <v>0</v>
      </c>
      <c r="N70" s="321">
        <f t="shared" si="18"/>
        <v>0</v>
      </c>
      <c r="O70" s="321">
        <f t="shared" si="20"/>
        <v>0</v>
      </c>
      <c r="P70" s="323"/>
    </row>
    <row r="71" spans="1:16" s="324" customFormat="1" ht="15" hidden="1">
      <c r="A71" s="340" t="s">
        <v>713</v>
      </c>
      <c r="B71" s="262" t="s">
        <v>455</v>
      </c>
      <c r="C71" s="332" t="s">
        <v>204</v>
      </c>
      <c r="D71" s="222"/>
      <c r="E71" s="222"/>
      <c r="F71" s="222"/>
      <c r="G71" s="222"/>
      <c r="H71" s="222"/>
      <c r="I71" s="222"/>
      <c r="J71" s="222"/>
      <c r="K71" s="222"/>
      <c r="L71" s="222"/>
      <c r="M71" s="321">
        <f t="shared" si="19"/>
        <v>0</v>
      </c>
      <c r="N71" s="321">
        <f t="shared" si="18"/>
        <v>0</v>
      </c>
      <c r="O71" s="321">
        <f t="shared" si="20"/>
        <v>0</v>
      </c>
      <c r="P71" s="323"/>
    </row>
    <row r="72" spans="1:16" s="324" customFormat="1" ht="15">
      <c r="A72" s="340" t="s">
        <v>719</v>
      </c>
      <c r="B72" s="263" t="s">
        <v>415</v>
      </c>
      <c r="C72" s="334" t="s">
        <v>205</v>
      </c>
      <c r="D72" s="222"/>
      <c r="E72" s="222"/>
      <c r="F72" s="222"/>
      <c r="G72" s="222"/>
      <c r="H72" s="222"/>
      <c r="I72" s="222"/>
      <c r="J72" s="222"/>
      <c r="K72" s="222"/>
      <c r="L72" s="222"/>
      <c r="M72" s="321"/>
      <c r="N72" s="321"/>
      <c r="O72" s="321"/>
      <c r="P72" s="323"/>
    </row>
    <row r="73" spans="1:16" ht="15.75">
      <c r="A73" s="212" t="s">
        <v>918</v>
      </c>
      <c r="B73" s="264" t="s">
        <v>549</v>
      </c>
      <c r="C73" s="336"/>
      <c r="D73" s="221">
        <f aca="true" t="shared" si="21" ref="D73:L73">SUM(D58,D63,D72)</f>
        <v>0</v>
      </c>
      <c r="E73" s="221">
        <f>SUM(E58,E63,E72)</f>
        <v>0</v>
      </c>
      <c r="F73" s="221">
        <f t="shared" si="21"/>
        <v>0</v>
      </c>
      <c r="G73" s="221">
        <f t="shared" si="21"/>
        <v>2506</v>
      </c>
      <c r="H73" s="221">
        <f t="shared" si="21"/>
        <v>949</v>
      </c>
      <c r="I73" s="221">
        <f t="shared" si="21"/>
        <v>468</v>
      </c>
      <c r="J73" s="221">
        <f t="shared" si="21"/>
        <v>0</v>
      </c>
      <c r="K73" s="221">
        <v>0</v>
      </c>
      <c r="L73" s="221">
        <f t="shared" si="21"/>
        <v>0</v>
      </c>
      <c r="M73" s="211">
        <f>SUM(D73,G73,J73)</f>
        <v>2506</v>
      </c>
      <c r="N73" s="211">
        <f>SUM(E73,H73,K73)</f>
        <v>949</v>
      </c>
      <c r="O73" s="211">
        <f>SUM(F73,I73,L73)</f>
        <v>468</v>
      </c>
      <c r="P73" s="265">
        <f>O73/N73</f>
        <v>0.4931506849315068</v>
      </c>
    </row>
    <row r="74" spans="1:16" ht="15.75">
      <c r="A74" s="212" t="s">
        <v>919</v>
      </c>
      <c r="B74" s="267" t="s">
        <v>463</v>
      </c>
      <c r="C74" s="337" t="s">
        <v>206</v>
      </c>
      <c r="D74" s="223">
        <f>SUM(D24,D25,D47,D48,D49,D58,D63,D72)</f>
        <v>56112</v>
      </c>
      <c r="E74" s="223">
        <f>SUM(E50,E73)</f>
        <v>57790</v>
      </c>
      <c r="F74" s="223">
        <f aca="true" t="shared" si="22" ref="F74:N74">SUM(F24,F25,F47,F48,F49,F58,F63,F72)</f>
        <v>55440</v>
      </c>
      <c r="G74" s="223">
        <f t="shared" si="22"/>
        <v>2506</v>
      </c>
      <c r="H74" s="223">
        <f t="shared" si="22"/>
        <v>949</v>
      </c>
      <c r="I74" s="223">
        <f t="shared" si="22"/>
        <v>468</v>
      </c>
      <c r="J74" s="223">
        <f t="shared" si="22"/>
        <v>0</v>
      </c>
      <c r="K74" s="223">
        <f t="shared" si="22"/>
        <v>0</v>
      </c>
      <c r="L74" s="223">
        <f t="shared" si="22"/>
        <v>0</v>
      </c>
      <c r="M74" s="223">
        <f t="shared" si="22"/>
        <v>58618</v>
      </c>
      <c r="N74" s="223">
        <f t="shared" si="22"/>
        <v>58739</v>
      </c>
      <c r="O74" s="223">
        <f>SUM(O24,O25,O47,O48,O49,O58,O63,O72)</f>
        <v>55908</v>
      </c>
      <c r="P74" s="287">
        <f>O74/N74</f>
        <v>0.9518037419772213</v>
      </c>
    </row>
    <row r="75" spans="1:32" ht="15" hidden="1">
      <c r="A75" s="212" t="s">
        <v>927</v>
      </c>
      <c r="B75" s="262" t="s">
        <v>456</v>
      </c>
      <c r="C75" s="316" t="s">
        <v>207</v>
      </c>
      <c r="D75" s="224"/>
      <c r="E75" s="224"/>
      <c r="F75" s="224"/>
      <c r="G75" s="288"/>
      <c r="H75" s="288"/>
      <c r="I75" s="288"/>
      <c r="J75" s="224"/>
      <c r="K75" s="224"/>
      <c r="L75" s="224"/>
      <c r="M75" s="283">
        <f>SUM(D75,G75,J75)</f>
        <v>0</v>
      </c>
      <c r="N75" s="283"/>
      <c r="O75" s="213">
        <f>SUM(F75,I75,L75)</f>
        <v>0</v>
      </c>
      <c r="P75" s="262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9"/>
      <c r="AF75" s="119"/>
    </row>
    <row r="76" spans="1:32" ht="15" hidden="1">
      <c r="A76" s="212" t="s">
        <v>928</v>
      </c>
      <c r="B76" s="262" t="s">
        <v>210</v>
      </c>
      <c r="C76" s="316" t="s">
        <v>211</v>
      </c>
      <c r="D76" s="224"/>
      <c r="E76" s="224"/>
      <c r="F76" s="224"/>
      <c r="G76" s="288"/>
      <c r="H76" s="288"/>
      <c r="I76" s="288"/>
      <c r="J76" s="224"/>
      <c r="K76" s="224"/>
      <c r="L76" s="224"/>
      <c r="M76" s="283">
        <f>SUM(D76,G76,J76)</f>
        <v>0</v>
      </c>
      <c r="N76" s="283"/>
      <c r="O76" s="213">
        <f>SUM(F76,I76,L76)</f>
        <v>0</v>
      </c>
      <c r="P76" s="262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9"/>
      <c r="AF76" s="119"/>
    </row>
    <row r="77" spans="1:32" ht="15" hidden="1">
      <c r="A77" s="212" t="s">
        <v>929</v>
      </c>
      <c r="B77" s="262" t="s">
        <v>457</v>
      </c>
      <c r="C77" s="316" t="s">
        <v>212</v>
      </c>
      <c r="D77" s="224"/>
      <c r="E77" s="224"/>
      <c r="F77" s="224"/>
      <c r="G77" s="288"/>
      <c r="H77" s="288"/>
      <c r="I77" s="288"/>
      <c r="J77" s="224"/>
      <c r="K77" s="224"/>
      <c r="L77" s="224"/>
      <c r="M77" s="283">
        <f>SUM(D77,G77,J77)</f>
        <v>0</v>
      </c>
      <c r="N77" s="283"/>
      <c r="O77" s="213">
        <f>SUM(F77,I77,L77)</f>
        <v>0</v>
      </c>
      <c r="P77" s="262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9"/>
      <c r="AF77" s="119"/>
    </row>
    <row r="78" spans="1:32" ht="15">
      <c r="A78" s="212" t="s">
        <v>920</v>
      </c>
      <c r="B78" s="271" t="s">
        <v>420</v>
      </c>
      <c r="C78" s="317" t="s">
        <v>214</v>
      </c>
      <c r="D78" s="225"/>
      <c r="E78" s="225"/>
      <c r="F78" s="225"/>
      <c r="G78" s="225"/>
      <c r="H78" s="225"/>
      <c r="I78" s="225"/>
      <c r="J78" s="225"/>
      <c r="K78" s="225"/>
      <c r="L78" s="289"/>
      <c r="M78" s="283"/>
      <c r="N78" s="283"/>
      <c r="O78" s="213"/>
      <c r="P78" s="271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19"/>
      <c r="AF78" s="119"/>
    </row>
    <row r="79" spans="1:32" ht="15" hidden="1">
      <c r="A79" s="212" t="s">
        <v>930</v>
      </c>
      <c r="B79" s="270" t="s">
        <v>458</v>
      </c>
      <c r="C79" s="316" t="s">
        <v>215</v>
      </c>
      <c r="D79" s="226"/>
      <c r="E79" s="226"/>
      <c r="F79" s="226"/>
      <c r="G79" s="226"/>
      <c r="H79" s="226"/>
      <c r="I79" s="226"/>
      <c r="J79" s="226"/>
      <c r="K79" s="226"/>
      <c r="L79" s="290"/>
      <c r="M79" s="283"/>
      <c r="N79" s="283"/>
      <c r="O79" s="213"/>
      <c r="P79" s="270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19"/>
      <c r="AF79" s="119"/>
    </row>
    <row r="80" spans="1:32" ht="15" hidden="1">
      <c r="A80" s="212" t="s">
        <v>931</v>
      </c>
      <c r="B80" s="270" t="s">
        <v>426</v>
      </c>
      <c r="C80" s="316" t="s">
        <v>218</v>
      </c>
      <c r="D80" s="226"/>
      <c r="E80" s="226"/>
      <c r="F80" s="226"/>
      <c r="G80" s="226"/>
      <c r="H80" s="226"/>
      <c r="I80" s="226"/>
      <c r="J80" s="226"/>
      <c r="K80" s="226"/>
      <c r="L80" s="290"/>
      <c r="M80" s="283"/>
      <c r="N80" s="283"/>
      <c r="O80" s="213"/>
      <c r="P80" s="270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19"/>
      <c r="AF80" s="119"/>
    </row>
    <row r="81" spans="1:32" ht="15" hidden="1">
      <c r="A81" s="212" t="s">
        <v>932</v>
      </c>
      <c r="B81" s="262" t="s">
        <v>219</v>
      </c>
      <c r="C81" s="316" t="s">
        <v>220</v>
      </c>
      <c r="D81" s="225"/>
      <c r="E81" s="225"/>
      <c r="F81" s="225"/>
      <c r="G81" s="225"/>
      <c r="H81" s="225"/>
      <c r="I81" s="225"/>
      <c r="J81" s="225"/>
      <c r="K81" s="225"/>
      <c r="L81" s="288"/>
      <c r="M81" s="283"/>
      <c r="N81" s="283"/>
      <c r="O81" s="213"/>
      <c r="P81" s="262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9"/>
      <c r="AF81" s="119"/>
    </row>
    <row r="82" spans="1:32" ht="15" hidden="1">
      <c r="A82" s="212" t="s">
        <v>933</v>
      </c>
      <c r="B82" s="262" t="s">
        <v>459</v>
      </c>
      <c r="C82" s="316" t="s">
        <v>221</v>
      </c>
      <c r="D82" s="225"/>
      <c r="E82" s="225"/>
      <c r="F82" s="225"/>
      <c r="G82" s="225"/>
      <c r="H82" s="225"/>
      <c r="I82" s="225"/>
      <c r="J82" s="225"/>
      <c r="K82" s="225"/>
      <c r="L82" s="288"/>
      <c r="M82" s="283"/>
      <c r="N82" s="283"/>
      <c r="O82" s="213"/>
      <c r="P82" s="262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9"/>
      <c r="AF82" s="119"/>
    </row>
    <row r="83" spans="1:32" ht="15">
      <c r="A83" s="212" t="s">
        <v>943</v>
      </c>
      <c r="B83" s="272" t="s">
        <v>423</v>
      </c>
      <c r="C83" s="317" t="s">
        <v>222</v>
      </c>
      <c r="D83" s="226"/>
      <c r="E83" s="226"/>
      <c r="F83" s="226"/>
      <c r="G83" s="226"/>
      <c r="H83" s="226"/>
      <c r="I83" s="226"/>
      <c r="J83" s="226"/>
      <c r="K83" s="226"/>
      <c r="L83" s="291"/>
      <c r="M83" s="283"/>
      <c r="N83" s="283"/>
      <c r="O83" s="213"/>
      <c r="P83" s="27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19"/>
      <c r="AF83" s="119"/>
    </row>
    <row r="84" spans="1:32" ht="15" hidden="1">
      <c r="A84" s="212" t="s">
        <v>934</v>
      </c>
      <c r="B84" s="270" t="s">
        <v>223</v>
      </c>
      <c r="C84" s="316" t="s">
        <v>224</v>
      </c>
      <c r="D84" s="226"/>
      <c r="E84" s="226"/>
      <c r="F84" s="226"/>
      <c r="G84" s="226"/>
      <c r="H84" s="226"/>
      <c r="I84" s="226"/>
      <c r="J84" s="226"/>
      <c r="K84" s="226"/>
      <c r="L84" s="290"/>
      <c r="M84" s="283"/>
      <c r="N84" s="283"/>
      <c r="O84" s="213"/>
      <c r="P84" s="270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19"/>
      <c r="AF84" s="119"/>
    </row>
    <row r="85" spans="1:32" ht="15" hidden="1">
      <c r="A85" s="212" t="s">
        <v>935</v>
      </c>
      <c r="B85" s="270" t="s">
        <v>225</v>
      </c>
      <c r="C85" s="316" t="s">
        <v>226</v>
      </c>
      <c r="D85" s="226"/>
      <c r="E85" s="226"/>
      <c r="F85" s="226"/>
      <c r="G85" s="226"/>
      <c r="H85" s="226"/>
      <c r="I85" s="226"/>
      <c r="J85" s="226"/>
      <c r="K85" s="226"/>
      <c r="L85" s="290"/>
      <c r="M85" s="283"/>
      <c r="N85" s="283"/>
      <c r="O85" s="213"/>
      <c r="P85" s="270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19"/>
      <c r="AF85" s="119"/>
    </row>
    <row r="86" spans="1:32" ht="15">
      <c r="A86" s="212" t="s">
        <v>944</v>
      </c>
      <c r="B86" s="272" t="s">
        <v>227</v>
      </c>
      <c r="C86" s="317" t="s">
        <v>228</v>
      </c>
      <c r="D86" s="226"/>
      <c r="E86" s="226"/>
      <c r="F86" s="226"/>
      <c r="G86" s="226"/>
      <c r="H86" s="226"/>
      <c r="I86" s="226"/>
      <c r="J86" s="226"/>
      <c r="K86" s="226"/>
      <c r="L86" s="290"/>
      <c r="M86" s="283"/>
      <c r="N86" s="283"/>
      <c r="O86" s="213"/>
      <c r="P86" s="270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19"/>
      <c r="AF86" s="119"/>
    </row>
    <row r="87" spans="1:32" ht="15" hidden="1">
      <c r="A87" s="212" t="s">
        <v>936</v>
      </c>
      <c r="B87" s="270" t="s">
        <v>229</v>
      </c>
      <c r="C87" s="316" t="s">
        <v>230</v>
      </c>
      <c r="D87" s="226"/>
      <c r="E87" s="226"/>
      <c r="F87" s="226"/>
      <c r="G87" s="226"/>
      <c r="H87" s="226"/>
      <c r="I87" s="226"/>
      <c r="J87" s="226"/>
      <c r="K87" s="226"/>
      <c r="L87" s="290"/>
      <c r="M87" s="283"/>
      <c r="N87" s="283"/>
      <c r="O87" s="213"/>
      <c r="P87" s="270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19"/>
      <c r="AF87" s="119"/>
    </row>
    <row r="88" spans="1:32" ht="15" hidden="1">
      <c r="A88" s="212" t="s">
        <v>937</v>
      </c>
      <c r="B88" s="270" t="s">
        <v>231</v>
      </c>
      <c r="C88" s="316" t="s">
        <v>232</v>
      </c>
      <c r="D88" s="226"/>
      <c r="E88" s="226"/>
      <c r="F88" s="226"/>
      <c r="G88" s="226"/>
      <c r="H88" s="226"/>
      <c r="I88" s="226"/>
      <c r="J88" s="226"/>
      <c r="K88" s="226"/>
      <c r="L88" s="290"/>
      <c r="M88" s="283"/>
      <c r="N88" s="283"/>
      <c r="O88" s="213"/>
      <c r="P88" s="270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19"/>
      <c r="AF88" s="119"/>
    </row>
    <row r="89" spans="1:32" ht="15" hidden="1">
      <c r="A89" s="212" t="s">
        <v>938</v>
      </c>
      <c r="B89" s="270" t="s">
        <v>233</v>
      </c>
      <c r="C89" s="316" t="s">
        <v>234</v>
      </c>
      <c r="D89" s="226"/>
      <c r="E89" s="226"/>
      <c r="F89" s="226"/>
      <c r="G89" s="226"/>
      <c r="H89" s="226"/>
      <c r="I89" s="226"/>
      <c r="J89" s="226"/>
      <c r="K89" s="226"/>
      <c r="L89" s="290"/>
      <c r="M89" s="283"/>
      <c r="N89" s="283"/>
      <c r="O89" s="213"/>
      <c r="P89" s="270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19"/>
      <c r="AF89" s="119"/>
    </row>
    <row r="90" spans="1:32" ht="15">
      <c r="A90" s="212" t="s">
        <v>950</v>
      </c>
      <c r="B90" s="292" t="s">
        <v>424</v>
      </c>
      <c r="C90" s="338" t="s">
        <v>235</v>
      </c>
      <c r="D90" s="226"/>
      <c r="E90" s="226"/>
      <c r="F90" s="226"/>
      <c r="G90" s="226"/>
      <c r="H90" s="226"/>
      <c r="I90" s="226"/>
      <c r="J90" s="226"/>
      <c r="K90" s="226"/>
      <c r="L90" s="291"/>
      <c r="M90" s="283"/>
      <c r="N90" s="283"/>
      <c r="O90" s="213"/>
      <c r="P90" s="27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19"/>
      <c r="AF90" s="119"/>
    </row>
    <row r="91" spans="1:32" ht="15" hidden="1">
      <c r="A91" s="212" t="s">
        <v>939</v>
      </c>
      <c r="B91" s="270" t="s">
        <v>236</v>
      </c>
      <c r="C91" s="316" t="s">
        <v>237</v>
      </c>
      <c r="D91" s="226"/>
      <c r="E91" s="226"/>
      <c r="F91" s="226"/>
      <c r="G91" s="226"/>
      <c r="H91" s="226"/>
      <c r="I91" s="226"/>
      <c r="J91" s="226"/>
      <c r="K91" s="226"/>
      <c r="L91" s="290"/>
      <c r="M91" s="283"/>
      <c r="N91" s="283"/>
      <c r="O91" s="213"/>
      <c r="P91" s="270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19"/>
      <c r="AF91" s="119"/>
    </row>
    <row r="92" spans="1:32" ht="15" hidden="1">
      <c r="A92" s="212" t="s">
        <v>940</v>
      </c>
      <c r="B92" s="262" t="s">
        <v>238</v>
      </c>
      <c r="C92" s="316" t="s">
        <v>239</v>
      </c>
      <c r="D92" s="225"/>
      <c r="E92" s="225"/>
      <c r="F92" s="225"/>
      <c r="G92" s="225"/>
      <c r="H92" s="225"/>
      <c r="I92" s="225"/>
      <c r="J92" s="225"/>
      <c r="K92" s="225"/>
      <c r="L92" s="288"/>
      <c r="M92" s="283"/>
      <c r="N92" s="283"/>
      <c r="O92" s="213"/>
      <c r="P92" s="262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9"/>
      <c r="AF92" s="119"/>
    </row>
    <row r="93" spans="1:32" ht="15" hidden="1">
      <c r="A93" s="212" t="s">
        <v>941</v>
      </c>
      <c r="B93" s="270" t="s">
        <v>460</v>
      </c>
      <c r="C93" s="316" t="s">
        <v>240</v>
      </c>
      <c r="D93" s="226"/>
      <c r="E93" s="226"/>
      <c r="F93" s="226"/>
      <c r="G93" s="226"/>
      <c r="H93" s="226"/>
      <c r="I93" s="226"/>
      <c r="J93" s="226"/>
      <c r="K93" s="226"/>
      <c r="L93" s="290"/>
      <c r="M93" s="283"/>
      <c r="N93" s="283"/>
      <c r="O93" s="213"/>
      <c r="P93" s="270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19"/>
      <c r="AF93" s="119"/>
    </row>
    <row r="94" spans="1:32" ht="15" hidden="1">
      <c r="A94" s="212" t="s">
        <v>942</v>
      </c>
      <c r="B94" s="270" t="s">
        <v>429</v>
      </c>
      <c r="C94" s="316" t="s">
        <v>241</v>
      </c>
      <c r="D94" s="226"/>
      <c r="E94" s="226"/>
      <c r="F94" s="226"/>
      <c r="G94" s="226"/>
      <c r="H94" s="226"/>
      <c r="I94" s="226"/>
      <c r="J94" s="226"/>
      <c r="K94" s="226"/>
      <c r="L94" s="290"/>
      <c r="M94" s="283"/>
      <c r="N94" s="283"/>
      <c r="O94" s="213"/>
      <c r="P94" s="270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19"/>
      <c r="AF94" s="119"/>
    </row>
    <row r="95" spans="1:32" ht="15">
      <c r="A95" s="212" t="s">
        <v>951</v>
      </c>
      <c r="B95" s="292" t="s">
        <v>430</v>
      </c>
      <c r="C95" s="338" t="s">
        <v>245</v>
      </c>
      <c r="D95" s="226"/>
      <c r="E95" s="226"/>
      <c r="F95" s="226"/>
      <c r="G95" s="226"/>
      <c r="H95" s="226"/>
      <c r="I95" s="226"/>
      <c r="J95" s="226"/>
      <c r="K95" s="226"/>
      <c r="L95" s="291"/>
      <c r="M95" s="283"/>
      <c r="N95" s="283"/>
      <c r="O95" s="213"/>
      <c r="P95" s="27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19"/>
      <c r="AF95" s="119"/>
    </row>
    <row r="96" spans="1:32" ht="15">
      <c r="A96" s="212" t="s">
        <v>952</v>
      </c>
      <c r="B96" s="262" t="s">
        <v>246</v>
      </c>
      <c r="C96" s="316" t="s">
        <v>247</v>
      </c>
      <c r="D96" s="225"/>
      <c r="E96" s="225"/>
      <c r="F96" s="225"/>
      <c r="G96" s="225"/>
      <c r="H96" s="225"/>
      <c r="I96" s="225"/>
      <c r="J96" s="225"/>
      <c r="K96" s="225"/>
      <c r="L96" s="288"/>
      <c r="M96" s="283"/>
      <c r="N96" s="283"/>
      <c r="O96" s="213"/>
      <c r="P96" s="262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9"/>
      <c r="AF96" s="119"/>
    </row>
    <row r="97" spans="1:32" ht="15.75">
      <c r="A97" s="212" t="s">
        <v>953</v>
      </c>
      <c r="B97" s="273" t="s">
        <v>464</v>
      </c>
      <c r="C97" s="318" t="s">
        <v>248</v>
      </c>
      <c r="D97" s="246">
        <f>SUM(D90,D95,D96)</f>
        <v>0</v>
      </c>
      <c r="E97" s="246">
        <f>SUM(E90,E95,E96)</f>
        <v>0</v>
      </c>
      <c r="F97" s="246">
        <v>0</v>
      </c>
      <c r="G97" s="246">
        <f>SUM(G90,G95,G96)</f>
        <v>0</v>
      </c>
      <c r="H97" s="246">
        <v>0</v>
      </c>
      <c r="I97" s="246">
        <v>0</v>
      </c>
      <c r="J97" s="246">
        <f>SUM(J90,J95,J96)</f>
        <v>0</v>
      </c>
      <c r="K97" s="246">
        <f>SUM(K90,K95,K96)</f>
        <v>0</v>
      </c>
      <c r="L97" s="246">
        <v>0</v>
      </c>
      <c r="M97" s="293">
        <f>SUM(D97,G97,J97)</f>
        <v>0</v>
      </c>
      <c r="N97" s="293">
        <f>SUM(E97,I97,K97)</f>
        <v>0</v>
      </c>
      <c r="O97" s="293">
        <f>SUM(F97,I97,L97)</f>
        <v>0</v>
      </c>
      <c r="P97" s="294">
        <v>0</v>
      </c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19"/>
      <c r="AF97" s="119"/>
    </row>
    <row r="98" spans="1:32" ht="15.75">
      <c r="A98" s="212" t="s">
        <v>954</v>
      </c>
      <c r="B98" s="274" t="s">
        <v>501</v>
      </c>
      <c r="C98" s="319"/>
      <c r="D98" s="295">
        <f aca="true" t="shared" si="23" ref="D98:O98">SUM(D74,D97)</f>
        <v>56112</v>
      </c>
      <c r="E98" s="295">
        <f t="shared" si="23"/>
        <v>57790</v>
      </c>
      <c r="F98" s="295">
        <f t="shared" si="23"/>
        <v>55440</v>
      </c>
      <c r="G98" s="295">
        <f t="shared" si="23"/>
        <v>2506</v>
      </c>
      <c r="H98" s="295">
        <f t="shared" si="23"/>
        <v>949</v>
      </c>
      <c r="I98" s="295">
        <f t="shared" si="23"/>
        <v>468</v>
      </c>
      <c r="J98" s="295">
        <f t="shared" si="23"/>
        <v>0</v>
      </c>
      <c r="K98" s="295">
        <f>SUM(K74,K97)</f>
        <v>0</v>
      </c>
      <c r="L98" s="295">
        <f t="shared" si="23"/>
        <v>0</v>
      </c>
      <c r="M98" s="295">
        <f t="shared" si="23"/>
        <v>58618</v>
      </c>
      <c r="N98" s="295">
        <f>SUM(N74,N97)</f>
        <v>58739</v>
      </c>
      <c r="O98" s="295">
        <f t="shared" si="23"/>
        <v>55908</v>
      </c>
      <c r="P98" s="296">
        <f>O98/N98</f>
        <v>0.9518037419772213</v>
      </c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</row>
    <row r="99" spans="3:32" ht="15"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</row>
    <row r="100" spans="3:32" ht="15"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</row>
    <row r="101" spans="3:32" ht="15"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</row>
    <row r="102" spans="3:32" ht="15"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</row>
    <row r="103" spans="3:32" ht="15"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</row>
    <row r="104" spans="3:32" ht="15"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</row>
    <row r="105" spans="3:32" ht="15"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</row>
    <row r="106" spans="3:32" ht="15"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</row>
    <row r="107" spans="3:32" ht="15"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</row>
    <row r="108" spans="3:32" ht="15"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</row>
    <row r="109" spans="3:32" ht="15"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</row>
    <row r="110" spans="3:32" ht="15"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</row>
    <row r="111" spans="3:32" ht="15"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</row>
    <row r="112" spans="3:32" ht="15"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</row>
    <row r="113" spans="3:32" ht="15"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</row>
    <row r="114" spans="3:32" ht="15"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</row>
    <row r="115" spans="3:32" ht="15"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</row>
    <row r="116" spans="3:32" ht="15"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</row>
    <row r="117" spans="3:32" ht="15"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</row>
    <row r="118" spans="3:32" ht="15"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</row>
    <row r="119" spans="3:32" ht="15"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</row>
    <row r="120" spans="3:32" ht="15"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</row>
    <row r="121" spans="3:32" ht="15"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</row>
    <row r="122" spans="3:32" ht="15"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</row>
    <row r="123" spans="3:32" ht="15"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</row>
    <row r="124" spans="3:32" ht="15"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</row>
    <row r="125" spans="3:32" ht="15"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</row>
    <row r="126" spans="3:32" ht="15"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</row>
    <row r="127" spans="3:32" ht="15"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</row>
    <row r="128" spans="3:32" ht="15"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</row>
    <row r="129" spans="3:32" ht="15"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</row>
    <row r="130" spans="3:32" ht="15"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</row>
    <row r="131" spans="3:32" ht="15"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</row>
    <row r="132" spans="3:32" ht="15"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</row>
    <row r="133" spans="3:32" ht="15"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</row>
    <row r="134" spans="3:32" ht="15"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</row>
    <row r="135" spans="3:32" ht="15"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</row>
    <row r="136" spans="3:32" ht="15"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</row>
    <row r="137" spans="3:32" ht="15"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</row>
    <row r="138" spans="3:32" ht="15"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19"/>
    </row>
    <row r="139" spans="3:32" ht="15"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</row>
    <row r="140" spans="3:32" ht="15"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</row>
    <row r="141" spans="3:32" ht="15"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</row>
    <row r="142" spans="3:32" ht="15"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</row>
    <row r="143" spans="3:32" ht="15"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</row>
    <row r="144" spans="3:32" ht="15"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</row>
    <row r="145" spans="3:32" ht="15"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</row>
    <row r="146" spans="3:32" ht="15"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</row>
    <row r="147" spans="3:32" ht="15"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</row>
  </sheetData>
  <sheetProtection/>
  <mergeCells count="3">
    <mergeCell ref="B1:O1"/>
    <mergeCell ref="B2:O2"/>
    <mergeCell ref="J3:P3"/>
  </mergeCells>
  <printOptions horizontalCentered="1"/>
  <pageMargins left="0.3937007874015748" right="0.2755905511811024" top="0.7480314960629921" bottom="0.7480314960629921" header="0.31496062992125984" footer="0.31496062992125984"/>
  <pageSetup fitToHeight="1" fitToWidth="1"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3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4.28125" style="129" customWidth="1"/>
    <col min="2" max="2" width="59.140625" style="129" customWidth="1"/>
    <col min="3" max="3" width="9.57421875" style="129" customWidth="1"/>
    <col min="4" max="5" width="11.57421875" style="129" customWidth="1"/>
    <col min="6" max="6" width="11.7109375" style="129" customWidth="1"/>
    <col min="7" max="7" width="9.140625" style="129" customWidth="1"/>
    <col min="8" max="8" width="4.7109375" style="129" customWidth="1"/>
    <col min="9" max="9" width="6.140625" style="129" customWidth="1"/>
    <col min="10" max="10" width="10.28125" style="129" customWidth="1"/>
    <col min="11" max="11" width="9.8515625" style="129" customWidth="1"/>
    <col min="12" max="12" width="10.7109375" style="129" customWidth="1"/>
    <col min="13" max="16384" width="9.140625" style="129" customWidth="1"/>
  </cols>
  <sheetData>
    <row r="1" spans="1:7" ht="15">
      <c r="A1" s="117"/>
      <c r="B1" s="353" t="s">
        <v>1031</v>
      </c>
      <c r="C1" s="353"/>
      <c r="D1" s="353"/>
      <c r="E1" s="353"/>
      <c r="F1" s="353"/>
      <c r="G1" s="130"/>
    </row>
    <row r="2" spans="1:6" ht="15">
      <c r="A2" s="117"/>
      <c r="B2" s="353" t="s">
        <v>729</v>
      </c>
      <c r="C2" s="353"/>
      <c r="D2" s="353"/>
      <c r="E2" s="353"/>
      <c r="F2" s="353"/>
    </row>
    <row r="3" spans="1:6" ht="15">
      <c r="A3" s="117"/>
      <c r="B3" s="243"/>
      <c r="C3" s="243"/>
      <c r="D3" s="243"/>
      <c r="E3" s="243"/>
      <c r="F3" s="243"/>
    </row>
    <row r="4" spans="1:9" ht="15">
      <c r="A4" s="117"/>
      <c r="B4" s="117"/>
      <c r="C4" s="354" t="s">
        <v>1044</v>
      </c>
      <c r="D4" s="354"/>
      <c r="E4" s="354"/>
      <c r="F4" s="354"/>
      <c r="G4" s="210"/>
      <c r="H4" s="210"/>
      <c r="I4" s="210"/>
    </row>
    <row r="5" spans="1:6" ht="15">
      <c r="A5" s="124"/>
      <c r="B5" s="128" t="s">
        <v>721</v>
      </c>
      <c r="C5" s="123" t="s">
        <v>722</v>
      </c>
      <c r="D5" s="123" t="s">
        <v>723</v>
      </c>
      <c r="E5" s="123" t="s">
        <v>724</v>
      </c>
      <c r="F5" s="136" t="s">
        <v>720</v>
      </c>
    </row>
    <row r="6" spans="1:6" ht="30">
      <c r="A6" s="124"/>
      <c r="B6" s="131" t="s">
        <v>69</v>
      </c>
      <c r="C6" s="132" t="s">
        <v>19</v>
      </c>
      <c r="D6" s="137" t="s">
        <v>730</v>
      </c>
      <c r="E6" s="137" t="s">
        <v>892</v>
      </c>
      <c r="F6" s="138" t="s">
        <v>731</v>
      </c>
    </row>
    <row r="7" spans="1:6" ht="15">
      <c r="A7" s="124" t="s">
        <v>674</v>
      </c>
      <c r="B7" s="133" t="s">
        <v>172</v>
      </c>
      <c r="C7" s="134" t="s">
        <v>173</v>
      </c>
      <c r="D7" s="213"/>
      <c r="E7" s="213"/>
      <c r="F7" s="345"/>
    </row>
    <row r="8" spans="1:6" s="139" customFormat="1" ht="15">
      <c r="A8" s="124" t="s">
        <v>675</v>
      </c>
      <c r="B8" s="133" t="s">
        <v>412</v>
      </c>
      <c r="C8" s="134" t="s">
        <v>174</v>
      </c>
      <c r="D8" s="283"/>
      <c r="E8" s="283"/>
      <c r="F8" s="283"/>
    </row>
    <row r="9" spans="1:6" s="139" customFormat="1" ht="15">
      <c r="A9" s="124" t="s">
        <v>676</v>
      </c>
      <c r="B9" s="135" t="s">
        <v>175</v>
      </c>
      <c r="C9" s="134" t="s">
        <v>176</v>
      </c>
      <c r="D9" s="213">
        <v>500</v>
      </c>
      <c r="E9" s="213">
        <v>500</v>
      </c>
      <c r="F9" s="345">
        <v>280</v>
      </c>
    </row>
    <row r="10" spans="1:6" ht="15">
      <c r="A10" s="124" t="s">
        <v>677</v>
      </c>
      <c r="B10" s="133" t="s">
        <v>177</v>
      </c>
      <c r="C10" s="134" t="s">
        <v>178</v>
      </c>
      <c r="D10" s="213">
        <v>1473</v>
      </c>
      <c r="E10" s="213">
        <v>240</v>
      </c>
      <c r="F10" s="345">
        <v>88</v>
      </c>
    </row>
    <row r="11" spans="1:6" ht="15">
      <c r="A11" s="124" t="s">
        <v>678</v>
      </c>
      <c r="B11" s="133" t="s">
        <v>179</v>
      </c>
      <c r="C11" s="134" t="s">
        <v>180</v>
      </c>
      <c r="D11" s="213"/>
      <c r="E11" s="213"/>
      <c r="F11" s="345"/>
    </row>
    <row r="12" spans="1:6" ht="15">
      <c r="A12" s="124" t="s">
        <v>679</v>
      </c>
      <c r="B12" s="135" t="s">
        <v>181</v>
      </c>
      <c r="C12" s="134" t="s">
        <v>182</v>
      </c>
      <c r="D12" s="213"/>
      <c r="E12" s="213"/>
      <c r="F12" s="345"/>
    </row>
    <row r="13" spans="1:6" s="139" customFormat="1" ht="15">
      <c r="A13" s="124" t="s">
        <v>680</v>
      </c>
      <c r="B13" s="135" t="s">
        <v>183</v>
      </c>
      <c r="C13" s="134" t="s">
        <v>184</v>
      </c>
      <c r="D13" s="213">
        <v>533</v>
      </c>
      <c r="E13" s="213">
        <v>209</v>
      </c>
      <c r="F13" s="345">
        <v>100</v>
      </c>
    </row>
    <row r="14" spans="1:6" ht="15">
      <c r="A14" s="124" t="s">
        <v>681</v>
      </c>
      <c r="B14" s="140" t="s">
        <v>413</v>
      </c>
      <c r="C14" s="141" t="s">
        <v>185</v>
      </c>
      <c r="D14" s="211">
        <f>SUM(D7:D13)</f>
        <v>2506</v>
      </c>
      <c r="E14" s="211">
        <f>SUM(E7:E13)</f>
        <v>949</v>
      </c>
      <c r="F14" s="211">
        <f>SUM(F7:F13)</f>
        <v>468</v>
      </c>
    </row>
    <row r="15" spans="1:6" ht="15">
      <c r="A15" s="124" t="s">
        <v>682</v>
      </c>
      <c r="B15" s="133" t="s">
        <v>186</v>
      </c>
      <c r="C15" s="134" t="s">
        <v>187</v>
      </c>
      <c r="D15" s="213"/>
      <c r="E15" s="213"/>
      <c r="F15" s="345"/>
    </row>
    <row r="16" spans="1:6" ht="15">
      <c r="A16" s="124" t="s">
        <v>683</v>
      </c>
      <c r="B16" s="133" t="s">
        <v>188</v>
      </c>
      <c r="C16" s="134" t="s">
        <v>189</v>
      </c>
      <c r="D16" s="213"/>
      <c r="E16" s="213"/>
      <c r="F16" s="345"/>
    </row>
    <row r="17" spans="1:6" ht="15">
      <c r="A17" s="124" t="s">
        <v>684</v>
      </c>
      <c r="B17" s="133" t="s">
        <v>190</v>
      </c>
      <c r="C17" s="134" t="s">
        <v>191</v>
      </c>
      <c r="D17" s="213"/>
      <c r="E17" s="213"/>
      <c r="F17" s="345"/>
    </row>
    <row r="18" spans="1:6" ht="15">
      <c r="A18" s="124" t="s">
        <v>685</v>
      </c>
      <c r="B18" s="133" t="s">
        <v>192</v>
      </c>
      <c r="C18" s="134" t="s">
        <v>193</v>
      </c>
      <c r="D18" s="213"/>
      <c r="E18" s="213"/>
      <c r="F18" s="345"/>
    </row>
    <row r="19" spans="1:6" ht="15">
      <c r="A19" s="124" t="s">
        <v>686</v>
      </c>
      <c r="B19" s="140" t="s">
        <v>414</v>
      </c>
      <c r="C19" s="141" t="s">
        <v>194</v>
      </c>
      <c r="D19" s="211">
        <v>0</v>
      </c>
      <c r="E19" s="211">
        <f>SUM(E15:E18)</f>
        <v>0</v>
      </c>
      <c r="F19" s="211">
        <f>SUM(F15:F18)</f>
        <v>0</v>
      </c>
    </row>
    <row r="20" spans="1:5" ht="15">
      <c r="A20" s="117"/>
      <c r="B20" s="117"/>
      <c r="C20" s="117"/>
      <c r="D20" s="117"/>
      <c r="E20" s="117"/>
    </row>
    <row r="21" spans="1:5" ht="15">
      <c r="A21" s="117"/>
      <c r="B21" s="117"/>
      <c r="C21" s="117"/>
      <c r="D21" s="117"/>
      <c r="E21" s="117"/>
    </row>
    <row r="22" spans="1:5" ht="15">
      <c r="A22" s="117"/>
      <c r="B22" s="117"/>
      <c r="C22" s="117"/>
      <c r="D22" s="117"/>
      <c r="E22" s="117"/>
    </row>
    <row r="23" spans="1:5" ht="15">
      <c r="A23" s="117"/>
      <c r="B23" s="117"/>
      <c r="C23" s="117"/>
      <c r="D23" s="117"/>
      <c r="E23" s="117"/>
    </row>
  </sheetData>
  <sheetProtection/>
  <mergeCells count="3">
    <mergeCell ref="B1:F1"/>
    <mergeCell ref="B2:F2"/>
    <mergeCell ref="C4:F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21"/>
  <sheetViews>
    <sheetView zoomScalePageLayoutView="0" workbookViewId="0" topLeftCell="A1">
      <selection activeCell="A19" sqref="A19"/>
    </sheetView>
  </sheetViews>
  <sheetFormatPr defaultColWidth="9.140625" defaultRowHeight="15"/>
  <cols>
    <col min="1" max="6" width="9.140625" style="117" customWidth="1"/>
    <col min="7" max="7" width="11.28125" style="117" bestFit="1" customWidth="1"/>
    <col min="8" max="8" width="12.57421875" style="117" customWidth="1"/>
    <col min="9" max="16384" width="9.140625" style="117" customWidth="1"/>
  </cols>
  <sheetData>
    <row r="1" spans="1:7" ht="28.5" customHeight="1">
      <c r="A1" s="355" t="s">
        <v>897</v>
      </c>
      <c r="B1" s="355"/>
      <c r="C1" s="355"/>
      <c r="D1" s="355"/>
      <c r="E1" s="355"/>
      <c r="F1" s="355"/>
      <c r="G1" s="355"/>
    </row>
    <row r="2" spans="1:8" ht="30" customHeight="1">
      <c r="A2" s="347" t="s">
        <v>1045</v>
      </c>
      <c r="B2" s="347"/>
      <c r="C2" s="347"/>
      <c r="D2" s="347"/>
      <c r="E2" s="347"/>
      <c r="F2" s="347"/>
      <c r="G2" s="347"/>
      <c r="H2" s="210"/>
    </row>
    <row r="3" ht="15">
      <c r="G3" s="143"/>
    </row>
    <row r="5" spans="1:7" ht="15.75" customHeight="1">
      <c r="A5" s="355" t="s">
        <v>1032</v>
      </c>
      <c r="B5" s="355"/>
      <c r="C5" s="355"/>
      <c r="D5" s="355"/>
      <c r="E5" s="355"/>
      <c r="F5" s="355"/>
      <c r="G5" s="355"/>
    </row>
    <row r="6" spans="1:7" ht="29.25" customHeight="1">
      <c r="A6" s="355" t="s">
        <v>732</v>
      </c>
      <c r="B6" s="355"/>
      <c r="C6" s="355"/>
      <c r="D6" s="355"/>
      <c r="E6" s="355"/>
      <c r="F6" s="355"/>
      <c r="G6" s="355"/>
    </row>
    <row r="7" spans="3:5" ht="15">
      <c r="C7" s="142"/>
      <c r="D7" s="142"/>
      <c r="E7" s="142"/>
    </row>
    <row r="9" ht="15">
      <c r="G9" s="244" t="s">
        <v>993</v>
      </c>
    </row>
    <row r="10" spans="1:8" ht="15">
      <c r="A10" s="144" t="s">
        <v>1033</v>
      </c>
      <c r="B10" s="144"/>
      <c r="C10" s="144"/>
      <c r="D10" s="144"/>
      <c r="E10" s="144"/>
      <c r="F10" s="144"/>
      <c r="G10" s="145">
        <v>4490315</v>
      </c>
      <c r="H10" s="244"/>
    </row>
    <row r="11" spans="1:7" ht="15">
      <c r="A11" s="119"/>
      <c r="B11" s="119"/>
      <c r="C11" s="119"/>
      <c r="D11" s="119"/>
      <c r="E11" s="119"/>
      <c r="F11" s="119"/>
      <c r="G11" s="126"/>
    </row>
    <row r="12" spans="1:8" ht="15">
      <c r="A12" s="144" t="s">
        <v>727</v>
      </c>
      <c r="B12" s="144"/>
      <c r="C12" s="144"/>
      <c r="D12" s="144"/>
      <c r="E12" s="144"/>
      <c r="F12" s="144"/>
      <c r="G12" s="146">
        <v>58657663</v>
      </c>
      <c r="H12" s="148"/>
    </row>
    <row r="13" spans="1:8" ht="15">
      <c r="A13" s="245" t="s">
        <v>995</v>
      </c>
      <c r="B13" s="119"/>
      <c r="C13" s="119"/>
      <c r="D13" s="119"/>
      <c r="E13" s="119"/>
      <c r="F13" s="119"/>
      <c r="G13" s="342">
        <v>5407572</v>
      </c>
      <c r="H13" s="148"/>
    </row>
    <row r="14" spans="1:8" ht="15">
      <c r="A14" s="119"/>
      <c r="B14" s="119"/>
      <c r="C14" s="119"/>
      <c r="D14" s="119"/>
      <c r="E14" s="119"/>
      <c r="F14" s="119"/>
      <c r="H14" s="148"/>
    </row>
    <row r="15" spans="1:8" ht="15">
      <c r="A15" s="144" t="s">
        <v>728</v>
      </c>
      <c r="B15" s="144"/>
      <c r="C15" s="144"/>
      <c r="D15" s="144"/>
      <c r="E15" s="144"/>
      <c r="F15" s="144"/>
      <c r="G15" s="146">
        <v>55908191</v>
      </c>
      <c r="H15" s="148"/>
    </row>
    <row r="16" spans="1:8" ht="15">
      <c r="A16" s="245" t="s">
        <v>996</v>
      </c>
      <c r="B16" s="119"/>
      <c r="C16" s="119"/>
      <c r="D16" s="119"/>
      <c r="E16" s="119"/>
      <c r="F16" s="119"/>
      <c r="G16" s="126">
        <v>41500</v>
      </c>
      <c r="H16" s="148"/>
    </row>
    <row r="17" spans="1:8" ht="15">
      <c r="A17" s="245" t="s">
        <v>1034</v>
      </c>
      <c r="B17" s="119"/>
      <c r="C17" s="119"/>
      <c r="D17" s="119"/>
      <c r="E17" s="119"/>
      <c r="F17" s="119"/>
      <c r="G17" s="117">
        <v>53416</v>
      </c>
      <c r="H17" s="148"/>
    </row>
    <row r="18" spans="1:8" ht="15">
      <c r="A18" s="144" t="s">
        <v>1050</v>
      </c>
      <c r="B18" s="144"/>
      <c r="C18" s="144"/>
      <c r="D18" s="144"/>
      <c r="E18" s="144"/>
      <c r="F18" s="144"/>
      <c r="G18" s="145">
        <f>SUM(G10+G12-G13+-G15-G16+G17)</f>
        <v>1844131</v>
      </c>
      <c r="H18" s="149"/>
    </row>
    <row r="19" spans="1:8" ht="15">
      <c r="A19" s="119"/>
      <c r="B19" s="119"/>
      <c r="C19" s="119"/>
      <c r="D19" s="119"/>
      <c r="E19" s="119"/>
      <c r="F19" s="119"/>
      <c r="G19" s="126"/>
      <c r="H19" s="127"/>
    </row>
    <row r="20" spans="1:7" s="192" customFormat="1" ht="15">
      <c r="A20" s="192" t="s">
        <v>994</v>
      </c>
      <c r="G20" s="192">
        <v>1844</v>
      </c>
    </row>
    <row r="21" ht="15">
      <c r="G21" s="127"/>
    </row>
  </sheetData>
  <sheetProtection/>
  <mergeCells count="4">
    <mergeCell ref="A2:G2"/>
    <mergeCell ref="A1:G1"/>
    <mergeCell ref="A6:G6"/>
    <mergeCell ref="A5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5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3.140625" style="154" bestFit="1" customWidth="1"/>
    <col min="2" max="2" width="9.140625" style="155" customWidth="1"/>
    <col min="3" max="3" width="53.7109375" style="155" customWidth="1"/>
    <col min="4" max="4" width="12.57421875" style="155" customWidth="1"/>
    <col min="5" max="5" width="9.57421875" style="155" customWidth="1"/>
    <col min="6" max="6" width="11.140625" style="155" customWidth="1"/>
    <col min="7" max="7" width="12.57421875" style="155" customWidth="1"/>
    <col min="8" max="8" width="9.140625" style="155" customWidth="1"/>
    <col min="9" max="9" width="13.28125" style="155" customWidth="1"/>
    <col min="10" max="16384" width="9.140625" style="155" customWidth="1"/>
  </cols>
  <sheetData>
    <row r="1" spans="2:9" ht="15.75">
      <c r="B1" s="357" t="s">
        <v>897</v>
      </c>
      <c r="C1" s="357"/>
      <c r="D1" s="357"/>
      <c r="E1" s="357"/>
      <c r="F1" s="357"/>
      <c r="G1" s="357"/>
      <c r="H1" s="357"/>
      <c r="I1" s="357"/>
    </row>
    <row r="2" spans="2:9" ht="15.75">
      <c r="B2" s="357" t="s">
        <v>1037</v>
      </c>
      <c r="C2" s="357"/>
      <c r="D2" s="357"/>
      <c r="E2" s="357"/>
      <c r="F2" s="357"/>
      <c r="G2" s="357"/>
      <c r="H2" s="357"/>
      <c r="I2" s="357"/>
    </row>
    <row r="4" spans="2:9" ht="15.75">
      <c r="B4" s="357" t="s">
        <v>733</v>
      </c>
      <c r="C4" s="357"/>
      <c r="D4" s="357"/>
      <c r="E4" s="357"/>
      <c r="F4" s="357"/>
      <c r="G4" s="357"/>
      <c r="H4" s="357"/>
      <c r="I4" s="357"/>
    </row>
    <row r="5" spans="6:9" ht="15" customHeight="1">
      <c r="F5" s="356" t="s">
        <v>1046</v>
      </c>
      <c r="G5" s="356"/>
      <c r="H5" s="356"/>
      <c r="I5" s="356"/>
    </row>
    <row r="6" ht="12.75">
      <c r="I6" s="155" t="s">
        <v>734</v>
      </c>
    </row>
    <row r="7" spans="1:9" s="297" customFormat="1" ht="12.75">
      <c r="A7" s="298"/>
      <c r="B7" s="371" t="s">
        <v>721</v>
      </c>
      <c r="C7" s="371"/>
      <c r="D7" s="298" t="s">
        <v>722</v>
      </c>
      <c r="E7" s="298" t="s">
        <v>723</v>
      </c>
      <c r="F7" s="298" t="s">
        <v>724</v>
      </c>
      <c r="G7" s="298" t="s">
        <v>720</v>
      </c>
      <c r="H7" s="298" t="s">
        <v>725</v>
      </c>
      <c r="I7" s="298" t="s">
        <v>899</v>
      </c>
    </row>
    <row r="8" spans="1:9" ht="12.75" customHeight="1">
      <c r="A8" s="358" t="s">
        <v>674</v>
      </c>
      <c r="B8" s="359" t="s">
        <v>735</v>
      </c>
      <c r="C8" s="359"/>
      <c r="D8" s="359" t="s">
        <v>736</v>
      </c>
      <c r="E8" s="359" t="s">
        <v>737</v>
      </c>
      <c r="F8" s="359" t="s">
        <v>738</v>
      </c>
      <c r="G8" s="359" t="s">
        <v>739</v>
      </c>
      <c r="H8" s="359" t="s">
        <v>737</v>
      </c>
      <c r="I8" s="359" t="s">
        <v>740</v>
      </c>
    </row>
    <row r="9" spans="1:9" ht="12.75">
      <c r="A9" s="358"/>
      <c r="B9" s="359"/>
      <c r="C9" s="359"/>
      <c r="D9" s="359"/>
      <c r="E9" s="359"/>
      <c r="F9" s="359"/>
      <c r="G9" s="359"/>
      <c r="H9" s="359"/>
      <c r="I9" s="359"/>
    </row>
    <row r="10" spans="1:9" ht="12.75">
      <c r="A10" s="358"/>
      <c r="B10" s="359"/>
      <c r="C10" s="359"/>
      <c r="D10" s="359"/>
      <c r="E10" s="359"/>
      <c r="F10" s="359"/>
      <c r="G10" s="359"/>
      <c r="H10" s="359"/>
      <c r="I10" s="359"/>
    </row>
    <row r="11" spans="1:9" ht="12.75">
      <c r="A11" s="358"/>
      <c r="B11" s="359"/>
      <c r="C11" s="359"/>
      <c r="D11" s="359"/>
      <c r="E11" s="359"/>
      <c r="F11" s="359"/>
      <c r="G11" s="359"/>
      <c r="H11" s="359"/>
      <c r="I11" s="359"/>
    </row>
    <row r="12" spans="1:9" ht="12.75">
      <c r="A12" s="358"/>
      <c r="B12" s="359"/>
      <c r="C12" s="359"/>
      <c r="D12" s="359"/>
      <c r="E12" s="359"/>
      <c r="F12" s="359"/>
      <c r="G12" s="359"/>
      <c r="H12" s="359"/>
      <c r="I12" s="359"/>
    </row>
    <row r="13" spans="1:9" ht="12.75">
      <c r="A13" s="358"/>
      <c r="B13" s="359"/>
      <c r="C13" s="359"/>
      <c r="D13" s="359"/>
      <c r="E13" s="359"/>
      <c r="F13" s="359"/>
      <c r="G13" s="359"/>
      <c r="H13" s="359"/>
      <c r="I13" s="359"/>
    </row>
    <row r="14" spans="1:9" ht="13.5">
      <c r="A14" s="156" t="s">
        <v>675</v>
      </c>
      <c r="B14" s="360" t="s">
        <v>741</v>
      </c>
      <c r="C14" s="360"/>
      <c r="D14" s="157">
        <f>SUM(D15:D18)</f>
        <v>276</v>
      </c>
      <c r="E14" s="157"/>
      <c r="F14" s="157">
        <f>SUM(F15:F18)</f>
        <v>276</v>
      </c>
      <c r="G14" s="157">
        <f>SUM(G15:G18)</f>
        <v>378</v>
      </c>
      <c r="H14" s="157"/>
      <c r="I14" s="157">
        <f>SUM(I15:I18)</f>
        <v>0</v>
      </c>
    </row>
    <row r="15" spans="1:9" ht="12.75">
      <c r="A15" s="156" t="s">
        <v>676</v>
      </c>
      <c r="B15" s="361" t="s">
        <v>742</v>
      </c>
      <c r="C15" s="361"/>
      <c r="D15" s="159">
        <v>268</v>
      </c>
      <c r="E15" s="159"/>
      <c r="F15" s="159">
        <f>SUM(D15:E15)</f>
        <v>268</v>
      </c>
      <c r="G15" s="159">
        <v>129</v>
      </c>
      <c r="H15" s="159"/>
      <c r="I15" s="159"/>
    </row>
    <row r="16" spans="1:9" ht="12.75">
      <c r="A16" s="156" t="s">
        <v>677</v>
      </c>
      <c r="B16" s="361" t="s">
        <v>743</v>
      </c>
      <c r="C16" s="361"/>
      <c r="D16" s="159">
        <v>8</v>
      </c>
      <c r="E16" s="159"/>
      <c r="F16" s="159">
        <f>SUM(D16:E16)</f>
        <v>8</v>
      </c>
      <c r="G16" s="159">
        <v>249</v>
      </c>
      <c r="H16" s="159"/>
      <c r="I16" s="159"/>
    </row>
    <row r="17" spans="1:9" ht="12.75">
      <c r="A17" s="156" t="s">
        <v>678</v>
      </c>
      <c r="B17" s="361" t="s">
        <v>744</v>
      </c>
      <c r="C17" s="361"/>
      <c r="D17" s="159"/>
      <c r="E17" s="159"/>
      <c r="F17" s="159"/>
      <c r="G17" s="159"/>
      <c r="H17" s="159"/>
      <c r="I17" s="159"/>
    </row>
    <row r="18" spans="1:9" ht="12.75">
      <c r="A18" s="156" t="s">
        <v>679</v>
      </c>
      <c r="B18" s="362" t="s">
        <v>745</v>
      </c>
      <c r="C18" s="362"/>
      <c r="D18" s="160"/>
      <c r="E18" s="160"/>
      <c r="F18" s="160"/>
      <c r="G18" s="160"/>
      <c r="H18" s="160"/>
      <c r="I18" s="160"/>
    </row>
    <row r="19" spans="1:9" ht="13.5">
      <c r="A19" s="156" t="s">
        <v>680</v>
      </c>
      <c r="B19" s="360" t="s">
        <v>746</v>
      </c>
      <c r="C19" s="360"/>
      <c r="D19" s="157"/>
      <c r="E19" s="157"/>
      <c r="F19" s="157"/>
      <c r="G19" s="157"/>
      <c r="H19" s="157"/>
      <c r="I19" s="157"/>
    </row>
    <row r="20" spans="1:9" ht="12.75">
      <c r="A20" s="156" t="s">
        <v>681</v>
      </c>
      <c r="B20" s="363" t="s">
        <v>747</v>
      </c>
      <c r="C20" s="363"/>
      <c r="D20" s="159"/>
      <c r="E20" s="159"/>
      <c r="F20" s="159"/>
      <c r="G20" s="159"/>
      <c r="H20" s="159"/>
      <c r="I20" s="159"/>
    </row>
    <row r="21" spans="1:9" ht="12.75">
      <c r="A21" s="156" t="s">
        <v>682</v>
      </c>
      <c r="B21" s="363" t="s">
        <v>748</v>
      </c>
      <c r="C21" s="363"/>
      <c r="D21" s="159"/>
      <c r="E21" s="159"/>
      <c r="F21" s="159"/>
      <c r="G21" s="159"/>
      <c r="H21" s="159"/>
      <c r="I21" s="159"/>
    </row>
    <row r="22" spans="1:9" ht="13.5">
      <c r="A22" s="156" t="s">
        <v>683</v>
      </c>
      <c r="B22" s="364" t="s">
        <v>749</v>
      </c>
      <c r="C22" s="364"/>
      <c r="D22" s="157">
        <v>4490</v>
      </c>
      <c r="E22" s="159"/>
      <c r="F22" s="157">
        <f>SUM(D22:E22)</f>
        <v>4490</v>
      </c>
      <c r="G22" s="157">
        <v>1844</v>
      </c>
      <c r="H22" s="159"/>
      <c r="I22" s="159"/>
    </row>
    <row r="23" spans="1:9" ht="13.5">
      <c r="A23" s="156" t="s">
        <v>684</v>
      </c>
      <c r="B23" s="365" t="s">
        <v>750</v>
      </c>
      <c r="C23" s="365"/>
      <c r="D23" s="171">
        <v>34</v>
      </c>
      <c r="E23" s="160"/>
      <c r="F23" s="171"/>
      <c r="G23" s="171">
        <v>75</v>
      </c>
      <c r="H23" s="160"/>
      <c r="I23" s="160"/>
    </row>
    <row r="24" spans="1:9" ht="13.5">
      <c r="A24" s="156" t="s">
        <v>685</v>
      </c>
      <c r="B24" s="365" t="s">
        <v>751</v>
      </c>
      <c r="C24" s="365"/>
      <c r="D24" s="171">
        <v>884</v>
      </c>
      <c r="E24" s="160"/>
      <c r="F24" s="171">
        <f>SUM(D24:E24)</f>
        <v>884</v>
      </c>
      <c r="G24" s="171">
        <v>831</v>
      </c>
      <c r="H24" s="160"/>
      <c r="I24" s="160"/>
    </row>
    <row r="25" spans="1:9" ht="13.5">
      <c r="A25" s="156" t="s">
        <v>686</v>
      </c>
      <c r="B25" s="365" t="s">
        <v>752</v>
      </c>
      <c r="C25" s="365"/>
      <c r="D25" s="160"/>
      <c r="E25" s="160"/>
      <c r="F25" s="343"/>
      <c r="G25" s="160"/>
      <c r="H25" s="160"/>
      <c r="I25" s="160"/>
    </row>
    <row r="26" spans="1:9" ht="15.75">
      <c r="A26" s="156" t="s">
        <v>687</v>
      </c>
      <c r="B26" s="366" t="s">
        <v>753</v>
      </c>
      <c r="C26" s="366"/>
      <c r="D26" s="162">
        <f>SUM(D14,D19,D22,D23,D24,D25)</f>
        <v>5684</v>
      </c>
      <c r="E26" s="162"/>
      <c r="F26" s="162">
        <f>SUM(D26:E26)</f>
        <v>5684</v>
      </c>
      <c r="G26" s="162">
        <f>SUM(G14,G19,G22,G23,G24,G25)</f>
        <v>3128</v>
      </c>
      <c r="H26" s="162"/>
      <c r="I26" s="162">
        <f>I14+I19</f>
        <v>0</v>
      </c>
    </row>
    <row r="27" spans="1:9" ht="12.75" customHeight="1">
      <c r="A27" s="358" t="s">
        <v>688</v>
      </c>
      <c r="B27" s="359" t="s">
        <v>754</v>
      </c>
      <c r="C27" s="359"/>
      <c r="D27" s="359" t="s">
        <v>736</v>
      </c>
      <c r="E27" s="359" t="s">
        <v>737</v>
      </c>
      <c r="F27" s="359" t="s">
        <v>738</v>
      </c>
      <c r="G27" s="359" t="s">
        <v>739</v>
      </c>
      <c r="H27" s="359" t="s">
        <v>737</v>
      </c>
      <c r="I27" s="359" t="s">
        <v>740</v>
      </c>
    </row>
    <row r="28" spans="1:9" ht="12.75">
      <c r="A28" s="358"/>
      <c r="B28" s="359"/>
      <c r="C28" s="359"/>
      <c r="D28" s="359"/>
      <c r="E28" s="359"/>
      <c r="F28" s="359"/>
      <c r="G28" s="359"/>
      <c r="H28" s="359"/>
      <c r="I28" s="359"/>
    </row>
    <row r="29" spans="1:9" ht="12.75">
      <c r="A29" s="358"/>
      <c r="B29" s="359"/>
      <c r="C29" s="359"/>
      <c r="D29" s="359"/>
      <c r="E29" s="359"/>
      <c r="F29" s="359"/>
      <c r="G29" s="359"/>
      <c r="H29" s="359"/>
      <c r="I29" s="359"/>
    </row>
    <row r="30" spans="1:9" ht="12.75">
      <c r="A30" s="358"/>
      <c r="B30" s="359"/>
      <c r="C30" s="359"/>
      <c r="D30" s="359"/>
      <c r="E30" s="359"/>
      <c r="F30" s="359"/>
      <c r="G30" s="359"/>
      <c r="H30" s="359"/>
      <c r="I30" s="359"/>
    </row>
    <row r="31" spans="1:9" ht="12.75">
      <c r="A31" s="358"/>
      <c r="B31" s="359"/>
      <c r="C31" s="359"/>
      <c r="D31" s="359"/>
      <c r="E31" s="359"/>
      <c r="F31" s="359"/>
      <c r="G31" s="359"/>
      <c r="H31" s="359"/>
      <c r="I31" s="359"/>
    </row>
    <row r="32" spans="1:14" ht="12.75">
      <c r="A32" s="358"/>
      <c r="B32" s="359"/>
      <c r="C32" s="359"/>
      <c r="D32" s="359"/>
      <c r="E32" s="359"/>
      <c r="F32" s="359"/>
      <c r="G32" s="359"/>
      <c r="H32" s="359"/>
      <c r="I32" s="359"/>
      <c r="K32" s="163"/>
      <c r="L32" s="163"/>
      <c r="M32" s="163"/>
      <c r="N32" s="163"/>
    </row>
    <row r="33" spans="1:14" ht="13.5">
      <c r="A33" s="156" t="s">
        <v>689</v>
      </c>
      <c r="B33" s="360" t="s">
        <v>755</v>
      </c>
      <c r="C33" s="360"/>
      <c r="D33" s="157">
        <f>SUM(D34:D39)</f>
        <v>1891</v>
      </c>
      <c r="E33" s="157"/>
      <c r="F33" s="157">
        <f>SUM(F34:F39)</f>
        <v>2127</v>
      </c>
      <c r="G33" s="157">
        <f>SUM(G34:G39)</f>
        <v>-739</v>
      </c>
      <c r="H33" s="157"/>
      <c r="I33" s="157">
        <f>SUM(I34:I39)</f>
        <v>0</v>
      </c>
      <c r="K33" s="370"/>
      <c r="L33" s="370"/>
      <c r="M33" s="164"/>
      <c r="N33" s="163"/>
    </row>
    <row r="34" spans="1:14" ht="12.75">
      <c r="A34" s="156" t="s">
        <v>690</v>
      </c>
      <c r="B34" s="361" t="s">
        <v>756</v>
      </c>
      <c r="C34" s="361"/>
      <c r="D34" s="159">
        <v>5992</v>
      </c>
      <c r="E34" s="159"/>
      <c r="F34" s="159">
        <v>5992</v>
      </c>
      <c r="G34" s="159">
        <v>5992</v>
      </c>
      <c r="H34" s="159"/>
      <c r="I34" s="159"/>
      <c r="K34" s="367"/>
      <c r="L34" s="367"/>
      <c r="M34" s="166"/>
      <c r="N34" s="163"/>
    </row>
    <row r="35" spans="1:14" ht="12.75">
      <c r="A35" s="156" t="s">
        <v>691</v>
      </c>
      <c r="B35" s="361" t="s">
        <v>757</v>
      </c>
      <c r="C35" s="361"/>
      <c r="D35" s="159"/>
      <c r="E35" s="159"/>
      <c r="F35" s="159"/>
      <c r="G35" s="159"/>
      <c r="H35" s="159"/>
      <c r="I35" s="159"/>
      <c r="K35" s="367"/>
      <c r="L35" s="367"/>
      <c r="M35" s="166"/>
      <c r="N35" s="163"/>
    </row>
    <row r="36" spans="1:14" ht="12.75">
      <c r="A36" s="156" t="s">
        <v>692</v>
      </c>
      <c r="B36" s="158" t="s">
        <v>758</v>
      </c>
      <c r="C36" s="158"/>
      <c r="D36" s="159">
        <v>3351</v>
      </c>
      <c r="E36" s="159"/>
      <c r="F36" s="159">
        <v>3351</v>
      </c>
      <c r="G36" s="159">
        <v>3351</v>
      </c>
      <c r="H36" s="159"/>
      <c r="I36" s="159"/>
      <c r="K36" s="165"/>
      <c r="L36" s="165"/>
      <c r="M36" s="166"/>
      <c r="N36" s="163"/>
    </row>
    <row r="37" spans="1:14" ht="12.75">
      <c r="A37" s="156" t="s">
        <v>693</v>
      </c>
      <c r="B37" s="158" t="s">
        <v>759</v>
      </c>
      <c r="C37" s="158"/>
      <c r="D37" s="159">
        <v>-8954</v>
      </c>
      <c r="E37" s="159"/>
      <c r="F37" s="159">
        <v>-5984</v>
      </c>
      <c r="G37" s="159">
        <v>-7452</v>
      </c>
      <c r="H37" s="159"/>
      <c r="I37" s="159"/>
      <c r="K37" s="165"/>
      <c r="L37" s="165"/>
      <c r="M37" s="166"/>
      <c r="N37" s="163"/>
    </row>
    <row r="38" spans="1:14" ht="12.75">
      <c r="A38" s="156" t="s">
        <v>694</v>
      </c>
      <c r="B38" s="158" t="s">
        <v>760</v>
      </c>
      <c r="C38" s="158"/>
      <c r="D38" s="159"/>
      <c r="E38" s="159"/>
      <c r="F38" s="159"/>
      <c r="G38" s="159"/>
      <c r="H38" s="159"/>
      <c r="I38" s="159">
        <v>0</v>
      </c>
      <c r="K38" s="165"/>
      <c r="L38" s="165"/>
      <c r="M38" s="166"/>
      <c r="N38" s="163"/>
    </row>
    <row r="39" spans="1:14" ht="12.75">
      <c r="A39" s="156" t="s">
        <v>695</v>
      </c>
      <c r="B39" s="361" t="s">
        <v>761</v>
      </c>
      <c r="C39" s="361"/>
      <c r="D39" s="159">
        <v>1502</v>
      </c>
      <c r="E39" s="159"/>
      <c r="F39" s="159">
        <v>-1232</v>
      </c>
      <c r="G39" s="159">
        <v>-2630</v>
      </c>
      <c r="H39" s="159"/>
      <c r="I39" s="159"/>
      <c r="K39" s="367"/>
      <c r="L39" s="367"/>
      <c r="M39" s="166"/>
      <c r="N39" s="163"/>
    </row>
    <row r="40" spans="1:14" ht="13.5">
      <c r="A40" s="156" t="s">
        <v>696</v>
      </c>
      <c r="B40" s="364" t="s">
        <v>762</v>
      </c>
      <c r="C40" s="364"/>
      <c r="D40" s="157">
        <f>SUM(D41:D43)</f>
        <v>0</v>
      </c>
      <c r="E40" s="157"/>
      <c r="F40" s="157">
        <f>SUM(F41:F43)</f>
        <v>0</v>
      </c>
      <c r="G40" s="157">
        <f>SUM(G41:G43)</f>
        <v>0</v>
      </c>
      <c r="H40" s="157"/>
      <c r="I40" s="157">
        <f>SUM(I41:I43)</f>
        <v>0</v>
      </c>
      <c r="K40" s="368"/>
      <c r="L40" s="368"/>
      <c r="M40" s="164"/>
      <c r="N40" s="163"/>
    </row>
    <row r="41" spans="1:14" ht="12.75">
      <c r="A41" s="156" t="s">
        <v>697</v>
      </c>
      <c r="B41" s="363" t="s">
        <v>763</v>
      </c>
      <c r="C41" s="363"/>
      <c r="D41" s="159">
        <v>0</v>
      </c>
      <c r="E41" s="159"/>
      <c r="F41" s="159">
        <v>0</v>
      </c>
      <c r="G41" s="159">
        <v>0</v>
      </c>
      <c r="H41" s="159"/>
      <c r="I41" s="159"/>
      <c r="K41" s="369"/>
      <c r="L41" s="369"/>
      <c r="M41" s="166"/>
      <c r="N41" s="163"/>
    </row>
    <row r="42" spans="1:14" ht="12.75">
      <c r="A42" s="156" t="s">
        <v>698</v>
      </c>
      <c r="B42" s="161" t="s">
        <v>764</v>
      </c>
      <c r="C42" s="161"/>
      <c r="D42" s="159"/>
      <c r="E42" s="159"/>
      <c r="F42" s="159"/>
      <c r="G42" s="159"/>
      <c r="H42" s="159"/>
      <c r="I42" s="159"/>
      <c r="K42" s="167"/>
      <c r="L42" s="167"/>
      <c r="M42" s="166"/>
      <c r="N42" s="163"/>
    </row>
    <row r="43" spans="1:14" ht="12.75">
      <c r="A43" s="156" t="s">
        <v>699</v>
      </c>
      <c r="B43" s="363" t="s">
        <v>765</v>
      </c>
      <c r="C43" s="363"/>
      <c r="D43" s="159"/>
      <c r="E43" s="159"/>
      <c r="F43" s="159"/>
      <c r="G43" s="159"/>
      <c r="H43" s="159"/>
      <c r="I43" s="159"/>
      <c r="K43" s="369"/>
      <c r="L43" s="369"/>
      <c r="M43" s="166"/>
      <c r="N43" s="163"/>
    </row>
    <row r="44" spans="1:14" ht="13.5">
      <c r="A44" s="156" t="s">
        <v>700</v>
      </c>
      <c r="B44" s="364" t="s">
        <v>766</v>
      </c>
      <c r="C44" s="364"/>
      <c r="D44" s="157">
        <v>0</v>
      </c>
      <c r="E44" s="157"/>
      <c r="F44" s="157">
        <v>0</v>
      </c>
      <c r="G44" s="157">
        <v>0</v>
      </c>
      <c r="H44" s="157"/>
      <c r="I44" s="157">
        <f>SUM(I45:I46)</f>
        <v>0</v>
      </c>
      <c r="K44" s="368"/>
      <c r="L44" s="368"/>
      <c r="M44" s="164"/>
      <c r="N44" s="163"/>
    </row>
    <row r="45" spans="1:14" ht="13.5">
      <c r="A45" s="156" t="s">
        <v>701</v>
      </c>
      <c r="B45" s="373" t="s">
        <v>767</v>
      </c>
      <c r="C45" s="373"/>
      <c r="D45" s="157"/>
      <c r="E45" s="157"/>
      <c r="F45" s="157"/>
      <c r="G45" s="157"/>
      <c r="H45" s="157"/>
      <c r="I45" s="157"/>
      <c r="K45" s="369"/>
      <c r="L45" s="369"/>
      <c r="M45" s="166"/>
      <c r="N45" s="163"/>
    </row>
    <row r="46" spans="1:14" ht="13.5">
      <c r="A46" s="156" t="s">
        <v>702</v>
      </c>
      <c r="B46" s="374" t="s">
        <v>768</v>
      </c>
      <c r="C46" s="374"/>
      <c r="D46" s="157">
        <v>3793</v>
      </c>
      <c r="E46" s="157"/>
      <c r="F46" s="157">
        <v>3222</v>
      </c>
      <c r="G46" s="157">
        <v>3867</v>
      </c>
      <c r="H46" s="157"/>
      <c r="I46" s="157">
        <v>0</v>
      </c>
      <c r="K46" s="375"/>
      <c r="L46" s="375"/>
      <c r="M46" s="166"/>
      <c r="N46" s="163"/>
    </row>
    <row r="47" spans="1:14" ht="15.75">
      <c r="A47" s="156" t="s">
        <v>703</v>
      </c>
      <c r="B47" s="366" t="s">
        <v>769</v>
      </c>
      <c r="C47" s="366"/>
      <c r="D47" s="162">
        <f>SUM(D33,D40,D44,D45,D46)</f>
        <v>5684</v>
      </c>
      <c r="E47" s="162"/>
      <c r="F47" s="162">
        <f>SUM(F33,F40,F44,F45,F46)</f>
        <v>5349</v>
      </c>
      <c r="G47" s="162">
        <f>SUM(G33,G40,G44,G45,G46)</f>
        <v>3128</v>
      </c>
      <c r="H47" s="162"/>
      <c r="I47" s="162">
        <f>I33+I40+I44</f>
        <v>0</v>
      </c>
      <c r="K47" s="372"/>
      <c r="L47" s="372"/>
      <c r="M47" s="168"/>
      <c r="N47" s="163"/>
    </row>
    <row r="48" spans="11:14" ht="12.75">
      <c r="K48" s="163"/>
      <c r="L48" s="163"/>
      <c r="M48" s="163"/>
      <c r="N48" s="163"/>
    </row>
    <row r="49" spans="11:14" ht="12.75">
      <c r="K49" s="163"/>
      <c r="L49" s="163"/>
      <c r="M49" s="163"/>
      <c r="N49" s="163"/>
    </row>
    <row r="50" spans="11:14" ht="12.75">
      <c r="K50" s="163"/>
      <c r="L50" s="163"/>
      <c r="M50" s="163"/>
      <c r="N50" s="163"/>
    </row>
    <row r="51" spans="11:14" ht="12.75">
      <c r="K51" s="163"/>
      <c r="L51" s="163"/>
      <c r="M51" s="163"/>
      <c r="N51" s="163"/>
    </row>
  </sheetData>
  <sheetProtection/>
  <mergeCells count="56">
    <mergeCell ref="B7:C7"/>
    <mergeCell ref="B47:C47"/>
    <mergeCell ref="K47:L47"/>
    <mergeCell ref="B44:C44"/>
    <mergeCell ref="K44:L44"/>
    <mergeCell ref="B45:C45"/>
    <mergeCell ref="K45:L45"/>
    <mergeCell ref="B46:C46"/>
    <mergeCell ref="K46:L46"/>
    <mergeCell ref="B40:C40"/>
    <mergeCell ref="K40:L40"/>
    <mergeCell ref="B41:C41"/>
    <mergeCell ref="K41:L41"/>
    <mergeCell ref="B43:C43"/>
    <mergeCell ref="K43:L43"/>
    <mergeCell ref="K33:L33"/>
    <mergeCell ref="B34:C34"/>
    <mergeCell ref="K34:L34"/>
    <mergeCell ref="B35:C35"/>
    <mergeCell ref="K35:L35"/>
    <mergeCell ref="B39:C39"/>
    <mergeCell ref="K39:L39"/>
    <mergeCell ref="E27:E32"/>
    <mergeCell ref="F27:F32"/>
    <mergeCell ref="G27:G32"/>
    <mergeCell ref="H27:H32"/>
    <mergeCell ref="I27:I32"/>
    <mergeCell ref="B33:C33"/>
    <mergeCell ref="B24:C24"/>
    <mergeCell ref="B25:C25"/>
    <mergeCell ref="B26:C26"/>
    <mergeCell ref="A27:A32"/>
    <mergeCell ref="B27:C32"/>
    <mergeCell ref="D27:D32"/>
    <mergeCell ref="B18:C18"/>
    <mergeCell ref="B19:C19"/>
    <mergeCell ref="B20:C20"/>
    <mergeCell ref="B21:C21"/>
    <mergeCell ref="B22:C22"/>
    <mergeCell ref="B23:C23"/>
    <mergeCell ref="H8:H13"/>
    <mergeCell ref="I8:I13"/>
    <mergeCell ref="B14:C14"/>
    <mergeCell ref="B15:C15"/>
    <mergeCell ref="B16:C16"/>
    <mergeCell ref="B17:C17"/>
    <mergeCell ref="F5:I5"/>
    <mergeCell ref="B1:I1"/>
    <mergeCell ref="B2:I2"/>
    <mergeCell ref="B4:I4"/>
    <mergeCell ref="A8:A13"/>
    <mergeCell ref="B8:C13"/>
    <mergeCell ref="D8:D13"/>
    <mergeCell ref="E8:E13"/>
    <mergeCell ref="F8:F13"/>
    <mergeCell ref="G8:G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29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4.00390625" style="117" customWidth="1"/>
    <col min="2" max="2" width="3.8515625" style="117" bestFit="1" customWidth="1"/>
    <col min="3" max="3" width="65.7109375" style="117" customWidth="1"/>
    <col min="4" max="4" width="11.421875" style="117" customWidth="1"/>
    <col min="5" max="5" width="13.140625" style="117" customWidth="1"/>
    <col min="6" max="6" width="12.00390625" style="117" customWidth="1"/>
    <col min="7" max="7" width="9.00390625" style="117" customWidth="1"/>
    <col min="8" max="8" width="12.140625" style="117" customWidth="1"/>
    <col min="9" max="16384" width="9.140625" style="117" customWidth="1"/>
  </cols>
  <sheetData>
    <row r="1" spans="1:9" ht="15.75" customHeight="1">
      <c r="A1" s="357" t="s">
        <v>897</v>
      </c>
      <c r="B1" s="357"/>
      <c r="C1" s="357"/>
      <c r="D1" s="357"/>
      <c r="E1" s="357"/>
      <c r="F1" s="169"/>
      <c r="G1" s="169"/>
      <c r="H1" s="169"/>
      <c r="I1" s="169"/>
    </row>
    <row r="2" spans="1:8" ht="15.75" customHeight="1">
      <c r="A2" s="357" t="s">
        <v>1036</v>
      </c>
      <c r="B2" s="357"/>
      <c r="C2" s="357"/>
      <c r="D2" s="357"/>
      <c r="E2" s="357"/>
      <c r="F2" s="169"/>
      <c r="G2" s="169"/>
      <c r="H2" s="169"/>
    </row>
    <row r="3" spans="1:5" ht="15">
      <c r="A3" s="376" t="s">
        <v>732</v>
      </c>
      <c r="B3" s="376"/>
      <c r="C3" s="376"/>
      <c r="D3" s="376"/>
      <c r="E3" s="376"/>
    </row>
    <row r="4" spans="7:8" ht="15">
      <c r="G4" s="377"/>
      <c r="H4" s="377"/>
    </row>
    <row r="5" spans="3:8" ht="15">
      <c r="C5" s="356" t="s">
        <v>1047</v>
      </c>
      <c r="D5" s="356"/>
      <c r="E5" s="356"/>
      <c r="F5" s="196"/>
      <c r="G5" s="196"/>
      <c r="H5" s="196"/>
    </row>
    <row r="6" spans="5:8" ht="15">
      <c r="E6" s="170" t="s">
        <v>734</v>
      </c>
      <c r="F6" s="197"/>
      <c r="H6" s="170"/>
    </row>
    <row r="7" spans="1:8" ht="15">
      <c r="A7" s="123"/>
      <c r="B7" s="123"/>
      <c r="C7" s="123" t="s">
        <v>721</v>
      </c>
      <c r="D7" s="123" t="s">
        <v>722</v>
      </c>
      <c r="E7" s="247" t="s">
        <v>724</v>
      </c>
      <c r="F7" s="197"/>
      <c r="H7" s="170"/>
    </row>
    <row r="8" spans="1:6" ht="69.75" customHeight="1">
      <c r="A8" s="124" t="s">
        <v>846</v>
      </c>
      <c r="B8" s="124"/>
      <c r="C8" s="150" t="s">
        <v>602</v>
      </c>
      <c r="D8" s="195" t="s">
        <v>736</v>
      </c>
      <c r="E8" s="195" t="s">
        <v>1035</v>
      </c>
      <c r="F8" s="198"/>
    </row>
    <row r="9" spans="1:6" ht="15">
      <c r="A9" s="193" t="s">
        <v>674</v>
      </c>
      <c r="B9" s="193" t="s">
        <v>814</v>
      </c>
      <c r="C9" s="124" t="s">
        <v>810</v>
      </c>
      <c r="D9" s="213">
        <v>830</v>
      </c>
      <c r="E9" s="213">
        <v>46</v>
      </c>
      <c r="F9" s="119"/>
    </row>
    <row r="10" spans="1:6" ht="15">
      <c r="A10" s="193" t="s">
        <v>675</v>
      </c>
      <c r="B10" s="193" t="s">
        <v>815</v>
      </c>
      <c r="C10" s="124" t="s">
        <v>811</v>
      </c>
      <c r="D10" s="213">
        <v>52778</v>
      </c>
      <c r="E10" s="213">
        <v>55908</v>
      </c>
      <c r="F10" s="119"/>
    </row>
    <row r="11" spans="1:6" ht="15">
      <c r="A11" s="193" t="s">
        <v>676</v>
      </c>
      <c r="B11" s="200" t="s">
        <v>823</v>
      </c>
      <c r="C11" s="125" t="s">
        <v>838</v>
      </c>
      <c r="D11" s="283">
        <f>D9-D10</f>
        <v>-51948</v>
      </c>
      <c r="E11" s="283">
        <f>E9-E10</f>
        <v>-55862</v>
      </c>
      <c r="F11" s="119"/>
    </row>
    <row r="12" spans="1:8" ht="15">
      <c r="A12" s="193" t="s">
        <v>677</v>
      </c>
      <c r="B12" s="193" t="s">
        <v>816</v>
      </c>
      <c r="C12" s="194" t="s">
        <v>839</v>
      </c>
      <c r="D12" s="213">
        <v>57356</v>
      </c>
      <c r="E12" s="213">
        <v>58611</v>
      </c>
      <c r="F12" s="199"/>
      <c r="G12" s="192"/>
      <c r="H12" s="192"/>
    </row>
    <row r="13" spans="1:8" ht="15">
      <c r="A13" s="193" t="s">
        <v>678</v>
      </c>
      <c r="B13" s="193" t="s">
        <v>817</v>
      </c>
      <c r="C13" s="194" t="s">
        <v>840</v>
      </c>
      <c r="D13" s="344"/>
      <c r="E13" s="344"/>
      <c r="F13" s="199"/>
      <c r="G13" s="192"/>
      <c r="H13" s="192"/>
    </row>
    <row r="14" spans="1:6" ht="15">
      <c r="A14" s="193" t="s">
        <v>679</v>
      </c>
      <c r="B14" s="200" t="s">
        <v>822</v>
      </c>
      <c r="C14" s="125" t="s">
        <v>841</v>
      </c>
      <c r="D14" s="283">
        <f>D12-D13</f>
        <v>57356</v>
      </c>
      <c r="E14" s="283">
        <f>E12-E13</f>
        <v>58611</v>
      </c>
      <c r="F14" s="119"/>
    </row>
    <row r="15" spans="1:6" ht="15">
      <c r="A15" s="193" t="s">
        <v>680</v>
      </c>
      <c r="B15" s="200" t="s">
        <v>824</v>
      </c>
      <c r="C15" s="125" t="s">
        <v>1010</v>
      </c>
      <c r="D15" s="283">
        <f>D11+D14</f>
        <v>5408</v>
      </c>
      <c r="E15" s="283">
        <f>E11+E14</f>
        <v>2749</v>
      </c>
      <c r="F15" s="119"/>
    </row>
    <row r="16" spans="1:6" ht="15">
      <c r="A16" s="193" t="s">
        <v>681</v>
      </c>
      <c r="B16" s="193" t="s">
        <v>818</v>
      </c>
      <c r="C16" s="124" t="s">
        <v>812</v>
      </c>
      <c r="D16" s="213"/>
      <c r="E16" s="213"/>
      <c r="F16" s="119"/>
    </row>
    <row r="17" spans="1:6" ht="15">
      <c r="A17" s="193" t="s">
        <v>682</v>
      </c>
      <c r="B17" s="193" t="s">
        <v>819</v>
      </c>
      <c r="C17" s="124" t="s">
        <v>813</v>
      </c>
      <c r="D17" s="213"/>
      <c r="E17" s="213"/>
      <c r="F17" s="119"/>
    </row>
    <row r="18" spans="1:6" ht="15">
      <c r="A18" s="193" t="s">
        <v>683</v>
      </c>
      <c r="B18" s="200" t="s">
        <v>825</v>
      </c>
      <c r="C18" s="125" t="s">
        <v>842</v>
      </c>
      <c r="D18" s="283"/>
      <c r="E18" s="283"/>
      <c r="F18" s="119"/>
    </row>
    <row r="19" spans="1:6" ht="15">
      <c r="A19" s="193" t="s">
        <v>684</v>
      </c>
      <c r="B19" s="193" t="s">
        <v>820</v>
      </c>
      <c r="C19" s="124" t="s">
        <v>827</v>
      </c>
      <c r="D19" s="213"/>
      <c r="E19" s="213"/>
      <c r="F19" s="119"/>
    </row>
    <row r="20" spans="1:6" ht="15">
      <c r="A20" s="193" t="s">
        <v>685</v>
      </c>
      <c r="B20" s="193" t="s">
        <v>821</v>
      </c>
      <c r="C20" s="124" t="s">
        <v>828</v>
      </c>
      <c r="D20" s="213"/>
      <c r="E20" s="213"/>
      <c r="F20" s="119"/>
    </row>
    <row r="21" spans="1:6" ht="15">
      <c r="A21" s="193" t="s">
        <v>686</v>
      </c>
      <c r="B21" s="200" t="s">
        <v>826</v>
      </c>
      <c r="C21" s="125" t="s">
        <v>843</v>
      </c>
      <c r="D21" s="283"/>
      <c r="E21" s="283"/>
      <c r="F21" s="119"/>
    </row>
    <row r="22" spans="1:6" ht="15">
      <c r="A22" s="193" t="s">
        <v>687</v>
      </c>
      <c r="B22" s="200" t="s">
        <v>829</v>
      </c>
      <c r="C22" s="125" t="s">
        <v>847</v>
      </c>
      <c r="D22" s="283"/>
      <c r="E22" s="283"/>
      <c r="F22" s="119"/>
    </row>
    <row r="23" spans="1:6" ht="15">
      <c r="A23" s="193" t="s">
        <v>688</v>
      </c>
      <c r="B23" s="200" t="s">
        <v>830</v>
      </c>
      <c r="C23" s="125" t="s">
        <v>844</v>
      </c>
      <c r="D23" s="283">
        <f>D15+D22</f>
        <v>5408</v>
      </c>
      <c r="E23" s="283">
        <f>E15+E22</f>
        <v>2749</v>
      </c>
      <c r="F23" s="119"/>
    </row>
    <row r="24" spans="1:6" ht="15">
      <c r="A24" s="193" t="s">
        <v>689</v>
      </c>
      <c r="B24" s="200" t="s">
        <v>831</v>
      </c>
      <c r="C24" s="125" t="s">
        <v>835</v>
      </c>
      <c r="D24" s="283"/>
      <c r="E24" s="283"/>
      <c r="F24" s="119"/>
    </row>
    <row r="25" spans="1:6" ht="15">
      <c r="A25" s="193" t="s">
        <v>690</v>
      </c>
      <c r="B25" s="200" t="s">
        <v>832</v>
      </c>
      <c r="C25" s="125" t="s">
        <v>845</v>
      </c>
      <c r="D25" s="325">
        <f>D15-D24</f>
        <v>5408</v>
      </c>
      <c r="E25" s="325">
        <f>E15-E24</f>
        <v>2749</v>
      </c>
      <c r="F25" s="119"/>
    </row>
    <row r="26" spans="1:6" ht="15">
      <c r="A26" s="193" t="s">
        <v>691</v>
      </c>
      <c r="B26" s="200" t="s">
        <v>833</v>
      </c>
      <c r="C26" s="125" t="s">
        <v>836</v>
      </c>
      <c r="D26" s="283"/>
      <c r="E26" s="283"/>
      <c r="F26" s="119"/>
    </row>
    <row r="27" spans="1:6" ht="15">
      <c r="A27" s="193" t="s">
        <v>692</v>
      </c>
      <c r="B27" s="200" t="s">
        <v>834</v>
      </c>
      <c r="C27" s="125" t="s">
        <v>837</v>
      </c>
      <c r="D27" s="283"/>
      <c r="E27" s="283"/>
      <c r="F27" s="119"/>
    </row>
    <row r="29" spans="5:8" ht="15">
      <c r="E29" s="119"/>
      <c r="F29" s="119"/>
      <c r="G29" s="119"/>
      <c r="H29" s="119"/>
    </row>
  </sheetData>
  <sheetProtection/>
  <mergeCells count="5">
    <mergeCell ref="C5:E5"/>
    <mergeCell ref="A1:E1"/>
    <mergeCell ref="A2:E2"/>
    <mergeCell ref="A3:E3"/>
    <mergeCell ref="G4:H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48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4.57421875" style="117" customWidth="1"/>
    <col min="2" max="2" width="65.00390625" style="117" customWidth="1"/>
    <col min="3" max="3" width="12.28125" style="117" customWidth="1"/>
    <col min="4" max="4" width="14.421875" style="117" customWidth="1"/>
    <col min="5" max="5" width="16.140625" style="117" customWidth="1"/>
    <col min="6" max="16384" width="9.140625" style="117" customWidth="1"/>
  </cols>
  <sheetData>
    <row r="1" spans="2:5" ht="21" customHeight="1">
      <c r="B1" s="378" t="s">
        <v>1030</v>
      </c>
      <c r="C1" s="379"/>
      <c r="D1" s="379"/>
      <c r="E1" s="379"/>
    </row>
    <row r="2" spans="2:5" ht="21" customHeight="1">
      <c r="B2" s="348" t="s">
        <v>891</v>
      </c>
      <c r="C2" s="379"/>
      <c r="D2" s="379"/>
      <c r="E2" s="379"/>
    </row>
    <row r="3" spans="2:5" ht="19.5">
      <c r="B3" s="204"/>
      <c r="C3" s="205"/>
      <c r="D3" s="205"/>
      <c r="E3" s="205"/>
    </row>
    <row r="4" spans="2:5" ht="15">
      <c r="B4" s="152"/>
      <c r="C4" s="380" t="s">
        <v>1048</v>
      </c>
      <c r="D4" s="380"/>
      <c r="E4" s="380"/>
    </row>
    <row r="5" spans="1:5" s="215" customFormat="1" ht="15">
      <c r="A5" s="123"/>
      <c r="B5" s="301" t="s">
        <v>721</v>
      </c>
      <c r="C5" s="302" t="s">
        <v>722</v>
      </c>
      <c r="D5" s="302" t="s">
        <v>723</v>
      </c>
      <c r="E5" s="302" t="s">
        <v>724</v>
      </c>
    </row>
    <row r="6" spans="1:5" s="219" customFormat="1" ht="25.5">
      <c r="A6" s="212"/>
      <c r="B6" s="299" t="s">
        <v>602</v>
      </c>
      <c r="C6" s="300" t="s">
        <v>1038</v>
      </c>
      <c r="D6" s="300" t="s">
        <v>849</v>
      </c>
      <c r="E6" s="300" t="s">
        <v>1039</v>
      </c>
    </row>
    <row r="7" spans="1:5" ht="15">
      <c r="A7" s="124" t="s">
        <v>674</v>
      </c>
      <c r="B7" s="206" t="s">
        <v>850</v>
      </c>
      <c r="C7" s="207"/>
      <c r="D7" s="207"/>
      <c r="E7" s="207"/>
    </row>
    <row r="8" spans="1:7" ht="15.75" customHeight="1">
      <c r="A8" s="124" t="s">
        <v>675</v>
      </c>
      <c r="B8" s="206" t="s">
        <v>851</v>
      </c>
      <c r="C8" s="207">
        <v>80</v>
      </c>
      <c r="D8" s="207"/>
      <c r="E8" s="207">
        <v>45</v>
      </c>
      <c r="G8" s="127"/>
    </row>
    <row r="9" spans="1:7" ht="15">
      <c r="A9" s="124" t="s">
        <v>676</v>
      </c>
      <c r="B9" s="206" t="s">
        <v>852</v>
      </c>
      <c r="C9" s="207"/>
      <c r="D9" s="207"/>
      <c r="E9" s="207"/>
      <c r="G9" s="127"/>
    </row>
    <row r="10" spans="1:7" ht="25.5">
      <c r="A10" s="124" t="s">
        <v>677</v>
      </c>
      <c r="B10" s="208" t="s">
        <v>853</v>
      </c>
      <c r="C10" s="209">
        <f>SUM(C8:C9)</f>
        <v>80</v>
      </c>
      <c r="D10" s="209">
        <f>SUM(D8:D9)</f>
        <v>0</v>
      </c>
      <c r="E10" s="209">
        <f>SUM(E8:E9)</f>
        <v>45</v>
      </c>
      <c r="G10" s="127"/>
    </row>
    <row r="11" spans="1:7" ht="15">
      <c r="A11" s="124" t="s">
        <v>678</v>
      </c>
      <c r="B11" s="206" t="s">
        <v>854</v>
      </c>
      <c r="C11" s="207"/>
      <c r="D11" s="207"/>
      <c r="E11" s="207"/>
      <c r="G11" s="127"/>
    </row>
    <row r="12" spans="1:7" ht="15">
      <c r="A12" s="124" t="s">
        <v>679</v>
      </c>
      <c r="B12" s="206" t="s">
        <v>855</v>
      </c>
      <c r="C12" s="207"/>
      <c r="D12" s="207"/>
      <c r="E12" s="207"/>
      <c r="G12" s="127"/>
    </row>
    <row r="13" spans="1:7" ht="15">
      <c r="A13" s="124" t="s">
        <v>680</v>
      </c>
      <c r="B13" s="208" t="s">
        <v>856</v>
      </c>
      <c r="C13" s="207"/>
      <c r="D13" s="209"/>
      <c r="E13" s="207"/>
      <c r="G13" s="127"/>
    </row>
    <row r="14" spans="1:7" ht="15">
      <c r="A14" s="124" t="s">
        <v>681</v>
      </c>
      <c r="B14" s="206" t="s">
        <v>857</v>
      </c>
      <c r="C14" s="207">
        <v>54256</v>
      </c>
      <c r="D14" s="207"/>
      <c r="E14" s="207">
        <v>53204</v>
      </c>
      <c r="G14" s="127"/>
    </row>
    <row r="15" spans="1:7" ht="15">
      <c r="A15" s="124" t="s">
        <v>682</v>
      </c>
      <c r="B15" s="206" t="s">
        <v>858</v>
      </c>
      <c r="C15" s="207">
        <v>742</v>
      </c>
      <c r="D15" s="207"/>
      <c r="E15" s="207">
        <v>0</v>
      </c>
      <c r="G15" s="127"/>
    </row>
    <row r="16" spans="1:7" ht="15">
      <c r="A16" s="124" t="s">
        <v>683</v>
      </c>
      <c r="B16" s="206" t="s">
        <v>859</v>
      </c>
      <c r="C16" s="207">
        <v>0</v>
      </c>
      <c r="D16" s="207"/>
      <c r="E16" s="207">
        <v>0</v>
      </c>
      <c r="G16" s="127"/>
    </row>
    <row r="17" spans="1:7" ht="15">
      <c r="A17" s="124" t="s">
        <v>684</v>
      </c>
      <c r="B17" s="208" t="s">
        <v>860</v>
      </c>
      <c r="C17" s="209">
        <f>SUM(C14:C16)</f>
        <v>54998</v>
      </c>
      <c r="D17" s="209">
        <f>SUM(D14:D16)</f>
        <v>0</v>
      </c>
      <c r="E17" s="209">
        <f>SUM(E14:E16)</f>
        <v>53204</v>
      </c>
      <c r="G17" s="127"/>
    </row>
    <row r="18" spans="1:7" ht="15">
      <c r="A18" s="124" t="s">
        <v>685</v>
      </c>
      <c r="B18" s="206" t="s">
        <v>861</v>
      </c>
      <c r="C18" s="207">
        <v>681</v>
      </c>
      <c r="D18" s="207"/>
      <c r="E18" s="207">
        <v>610</v>
      </c>
      <c r="G18" s="127"/>
    </row>
    <row r="19" spans="1:7" ht="15">
      <c r="A19" s="124" t="s">
        <v>686</v>
      </c>
      <c r="B19" s="206" t="s">
        <v>862</v>
      </c>
      <c r="C19" s="207">
        <v>4495</v>
      </c>
      <c r="D19" s="207"/>
      <c r="E19" s="207">
        <v>3444</v>
      </c>
      <c r="G19" s="127"/>
    </row>
    <row r="20" spans="1:7" ht="15">
      <c r="A20" s="124" t="s">
        <v>687</v>
      </c>
      <c r="B20" s="206" t="s">
        <v>863</v>
      </c>
      <c r="C20" s="207"/>
      <c r="D20" s="207"/>
      <c r="E20" s="207"/>
      <c r="G20" s="127"/>
    </row>
    <row r="21" spans="1:7" ht="15">
      <c r="A21" s="124" t="s">
        <v>688</v>
      </c>
      <c r="B21" s="206" t="s">
        <v>864</v>
      </c>
      <c r="C21" s="207">
        <v>0</v>
      </c>
      <c r="D21" s="207"/>
      <c r="E21" s="207"/>
      <c r="G21" s="127"/>
    </row>
    <row r="22" spans="1:7" ht="15">
      <c r="A22" s="124" t="s">
        <v>689</v>
      </c>
      <c r="B22" s="208" t="s">
        <v>865</v>
      </c>
      <c r="C22" s="209">
        <f>SUM(C18:C21)</f>
        <v>5176</v>
      </c>
      <c r="D22" s="209">
        <f>SUM(D18:D21)</f>
        <v>0</v>
      </c>
      <c r="E22" s="209">
        <f>SUM(E18:E21)</f>
        <v>4054</v>
      </c>
      <c r="G22" s="127"/>
    </row>
    <row r="23" spans="1:7" ht="15">
      <c r="A23" s="124" t="s">
        <v>690</v>
      </c>
      <c r="B23" s="206" t="s">
        <v>866</v>
      </c>
      <c r="C23" s="207">
        <v>29909</v>
      </c>
      <c r="D23" s="207"/>
      <c r="E23" s="207">
        <v>36277</v>
      </c>
      <c r="G23" s="127"/>
    </row>
    <row r="24" spans="1:7" ht="15">
      <c r="A24" s="124" t="s">
        <v>691</v>
      </c>
      <c r="B24" s="206" t="s">
        <v>867</v>
      </c>
      <c r="C24" s="207">
        <v>6018</v>
      </c>
      <c r="D24" s="207"/>
      <c r="E24" s="207">
        <v>4389</v>
      </c>
      <c r="G24" s="127"/>
    </row>
    <row r="25" spans="1:7" ht="15">
      <c r="A25" s="124" t="s">
        <v>692</v>
      </c>
      <c r="B25" s="206" t="s">
        <v>868</v>
      </c>
      <c r="C25" s="207">
        <v>10331</v>
      </c>
      <c r="D25" s="207"/>
      <c r="E25" s="207">
        <v>9438</v>
      </c>
      <c r="G25" s="127"/>
    </row>
    <row r="26" spans="1:7" ht="15">
      <c r="A26" s="124" t="s">
        <v>693</v>
      </c>
      <c r="B26" s="208" t="s">
        <v>869</v>
      </c>
      <c r="C26" s="209">
        <f>SUM(C23:C25)</f>
        <v>46258</v>
      </c>
      <c r="D26" s="209">
        <f>SUM(D23:D25)</f>
        <v>0</v>
      </c>
      <c r="E26" s="209">
        <f>SUM(E23:E25)</f>
        <v>50104</v>
      </c>
      <c r="G26" s="127"/>
    </row>
    <row r="27" spans="1:7" ht="15">
      <c r="A27" s="124" t="s">
        <v>694</v>
      </c>
      <c r="B27" s="208" t="s">
        <v>870</v>
      </c>
      <c r="C27" s="209">
        <v>629</v>
      </c>
      <c r="D27" s="209"/>
      <c r="E27" s="209">
        <v>266</v>
      </c>
      <c r="G27" s="127"/>
    </row>
    <row r="28" spans="1:7" ht="15">
      <c r="A28" s="124" t="s">
        <v>695</v>
      </c>
      <c r="B28" s="208" t="s">
        <v>871</v>
      </c>
      <c r="C28" s="209">
        <v>1521</v>
      </c>
      <c r="D28" s="209"/>
      <c r="E28" s="209">
        <v>1455</v>
      </c>
      <c r="G28" s="127"/>
    </row>
    <row r="29" spans="1:7" ht="25.5">
      <c r="A29" s="124" t="s">
        <v>696</v>
      </c>
      <c r="B29" s="208" t="s">
        <v>872</v>
      </c>
      <c r="C29" s="209">
        <f>C10+C13+C17-C22-C26-C27-C28</f>
        <v>1494</v>
      </c>
      <c r="D29" s="209">
        <f>D10+D13+D17-D22-D26-D27-D28</f>
        <v>0</v>
      </c>
      <c r="E29" s="209">
        <f>E10+E13+E17-E22-E26-E27-E28</f>
        <v>-2630</v>
      </c>
      <c r="G29" s="127"/>
    </row>
    <row r="30" spans="1:7" ht="15">
      <c r="A30" s="124" t="s">
        <v>697</v>
      </c>
      <c r="B30" s="206" t="s">
        <v>873</v>
      </c>
      <c r="C30" s="207"/>
      <c r="D30" s="207"/>
      <c r="E30" s="207"/>
      <c r="G30" s="127"/>
    </row>
    <row r="31" spans="1:7" ht="15">
      <c r="A31" s="124" t="s">
        <v>698</v>
      </c>
      <c r="B31" s="206" t="s">
        <v>874</v>
      </c>
      <c r="C31" s="207">
        <f>SUM(A31:B31)</f>
        <v>0</v>
      </c>
      <c r="D31" s="207">
        <v>0</v>
      </c>
      <c r="E31" s="207">
        <v>1</v>
      </c>
      <c r="G31" s="127"/>
    </row>
    <row r="32" spans="1:7" ht="15">
      <c r="A32" s="124" t="s">
        <v>699</v>
      </c>
      <c r="B32" s="206" t="s">
        <v>875</v>
      </c>
      <c r="C32" s="207"/>
      <c r="D32" s="207"/>
      <c r="E32" s="207"/>
      <c r="G32" s="127"/>
    </row>
    <row r="33" spans="1:7" ht="15">
      <c r="A33" s="124" t="s">
        <v>700</v>
      </c>
      <c r="B33" s="206" t="s">
        <v>876</v>
      </c>
      <c r="C33" s="207"/>
      <c r="D33" s="207"/>
      <c r="E33" s="207"/>
      <c r="G33" s="127"/>
    </row>
    <row r="34" spans="1:7" ht="25.5">
      <c r="A34" s="124" t="s">
        <v>701</v>
      </c>
      <c r="B34" s="208" t="s">
        <v>877</v>
      </c>
      <c r="C34" s="209">
        <f>SUM(A34:B34)</f>
        <v>0</v>
      </c>
      <c r="D34" s="209">
        <f>SUM(D30:D33)</f>
        <v>0</v>
      </c>
      <c r="E34" s="209">
        <f>SUM(E30:E33)</f>
        <v>1</v>
      </c>
      <c r="G34" s="127"/>
    </row>
    <row r="35" spans="1:7" ht="15">
      <c r="A35" s="124" t="s">
        <v>702</v>
      </c>
      <c r="B35" s="206" t="s">
        <v>878</v>
      </c>
      <c r="C35" s="207"/>
      <c r="D35" s="207"/>
      <c r="E35" s="207"/>
      <c r="G35" s="127"/>
    </row>
    <row r="36" spans="1:7" ht="15">
      <c r="A36" s="124" t="s">
        <v>703</v>
      </c>
      <c r="B36" s="206" t="s">
        <v>879</v>
      </c>
      <c r="C36" s="207"/>
      <c r="D36" s="207"/>
      <c r="E36" s="207"/>
      <c r="G36" s="127"/>
    </row>
    <row r="37" spans="1:7" ht="15">
      <c r="A37" s="124" t="s">
        <v>709</v>
      </c>
      <c r="B37" s="206" t="s">
        <v>880</v>
      </c>
      <c r="C37" s="207"/>
      <c r="D37" s="207"/>
      <c r="E37" s="207"/>
      <c r="G37" s="127"/>
    </row>
    <row r="38" spans="1:7" ht="15">
      <c r="A38" s="124" t="s">
        <v>710</v>
      </c>
      <c r="B38" s="206" t="s">
        <v>881</v>
      </c>
      <c r="C38" s="207"/>
      <c r="D38" s="207"/>
      <c r="E38" s="207"/>
      <c r="G38" s="127"/>
    </row>
    <row r="39" spans="1:7" ht="15">
      <c r="A39" s="124" t="s">
        <v>711</v>
      </c>
      <c r="B39" s="208" t="s">
        <v>882</v>
      </c>
      <c r="C39" s="207">
        <v>8</v>
      </c>
      <c r="D39" s="209"/>
      <c r="E39" s="207">
        <f>E34+E35+E36+E37</f>
        <v>1</v>
      </c>
      <c r="G39" s="127"/>
    </row>
    <row r="40" spans="1:7" ht="15">
      <c r="A40" s="124" t="s">
        <v>712</v>
      </c>
      <c r="B40" s="208" t="s">
        <v>883</v>
      </c>
      <c r="C40" s="209">
        <f>SUM(C39)</f>
        <v>8</v>
      </c>
      <c r="D40" s="209">
        <f>SUM(D34)</f>
        <v>0</v>
      </c>
      <c r="E40" s="209">
        <f>SUM(E39)</f>
        <v>1</v>
      </c>
      <c r="G40" s="127"/>
    </row>
    <row r="41" spans="1:7" ht="15">
      <c r="A41" s="124" t="s">
        <v>713</v>
      </c>
      <c r="B41" s="208" t="s">
        <v>884</v>
      </c>
      <c r="C41" s="209">
        <f>SUM(C29+C40)</f>
        <v>1502</v>
      </c>
      <c r="D41" s="209">
        <f>SUM(D29+D40)</f>
        <v>0</v>
      </c>
      <c r="E41" s="209">
        <f>SUM(E29+E40)</f>
        <v>-2629</v>
      </c>
      <c r="G41" s="127"/>
    </row>
    <row r="42" spans="1:7" ht="15">
      <c r="A42" s="124" t="s">
        <v>714</v>
      </c>
      <c r="B42" s="206" t="s">
        <v>885</v>
      </c>
      <c r="C42" s="207"/>
      <c r="D42" s="207"/>
      <c r="E42" s="207"/>
      <c r="G42" s="127"/>
    </row>
    <row r="43" spans="1:7" ht="15">
      <c r="A43" s="124" t="s">
        <v>715</v>
      </c>
      <c r="B43" s="206" t="s">
        <v>886</v>
      </c>
      <c r="C43" s="207"/>
      <c r="D43" s="207"/>
      <c r="E43" s="207"/>
      <c r="G43" s="127"/>
    </row>
    <row r="44" spans="1:7" ht="15">
      <c r="A44" s="124" t="s">
        <v>716</v>
      </c>
      <c r="B44" s="208" t="s">
        <v>887</v>
      </c>
      <c r="C44" s="207"/>
      <c r="D44" s="209"/>
      <c r="E44" s="207"/>
      <c r="G44" s="127"/>
    </row>
    <row r="45" spans="1:7" ht="15">
      <c r="A45" s="124" t="s">
        <v>717</v>
      </c>
      <c r="B45" s="208" t="s">
        <v>888</v>
      </c>
      <c r="C45" s="207"/>
      <c r="D45" s="209"/>
      <c r="E45" s="207"/>
      <c r="G45" s="127"/>
    </row>
    <row r="46" spans="1:7" ht="15">
      <c r="A46" s="124" t="s">
        <v>718</v>
      </c>
      <c r="B46" s="208" t="s">
        <v>889</v>
      </c>
      <c r="C46" s="207"/>
      <c r="D46" s="209"/>
      <c r="E46" s="207"/>
      <c r="G46" s="127"/>
    </row>
    <row r="47" spans="1:7" ht="15">
      <c r="A47" s="124" t="s">
        <v>719</v>
      </c>
      <c r="B47" s="208" t="s">
        <v>890</v>
      </c>
      <c r="C47" s="209">
        <f>C41+C46</f>
        <v>1502</v>
      </c>
      <c r="D47" s="209">
        <f>D41+D46</f>
        <v>0</v>
      </c>
      <c r="E47" s="209">
        <f>E41+E46</f>
        <v>-2629</v>
      </c>
      <c r="G47" s="127"/>
    </row>
    <row r="48" spans="2:5" ht="15">
      <c r="B48" s="152"/>
      <c r="C48" s="152"/>
      <c r="D48" s="152"/>
      <c r="E48" s="152"/>
    </row>
  </sheetData>
  <sheetProtection/>
  <mergeCells count="3">
    <mergeCell ref="B1:E1"/>
    <mergeCell ref="B2:E2"/>
    <mergeCell ref="C4:E4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Zsuzsa</cp:lastModifiedBy>
  <cp:lastPrinted>2018-05-25T14:55:10Z</cp:lastPrinted>
  <dcterms:created xsi:type="dcterms:W3CDTF">2014-01-03T21:48:14Z</dcterms:created>
  <dcterms:modified xsi:type="dcterms:W3CDTF">2018-05-28T12:46:27Z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